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2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'Лист2'!$B$1:$U$73</definedName>
  </definedNames>
  <calcPr fullCalcOnLoad="1"/>
</workbook>
</file>

<file path=xl/sharedStrings.xml><?xml version="1.0" encoding="utf-8"?>
<sst xmlns="http://schemas.openxmlformats.org/spreadsheetml/2006/main" count="596" uniqueCount="164">
  <si>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</si>
  <si>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</si>
  <si>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</si>
  <si>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</si>
  <si>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</si>
  <si>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</si>
  <si>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</si>
  <si>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</si>
  <si>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</si>
  <si>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</si>
  <si>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</si>
  <si>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</si>
  <si>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</si>
  <si>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</si>
  <si>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</si>
  <si>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</si>
  <si>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</si>
  <si>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</si>
  <si>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</si>
  <si>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</si>
  <si>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вида доходов бюджета</t>
  </si>
  <si>
    <t>код подвида доходов бюджета</t>
  </si>
  <si>
    <t>Показатели прогноза доходов бюджета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</si>
  <si>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</si>
  <si>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</si>
  <si>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</si>
  <si>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</si>
  <si>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</si>
  <si>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</si>
  <si>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</si>
  <si>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</si>
  <si>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</si>
  <si>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</si>
  <si>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</si>
  <si>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030</t>
  </si>
  <si>
    <t>05</t>
  </si>
  <si>
    <t>НАЛОГИ НА СОВОКУПНЫЙ ДОХОД</t>
  </si>
  <si>
    <t>03</t>
  </si>
  <si>
    <t xml:space="preserve">Единый сельскохозяйственный налог
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</si>
  <si>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</si>
  <si>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</si>
  <si>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</si>
  <si>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013</t>
  </si>
  <si>
    <t>10</t>
  </si>
  <si>
    <t>13</t>
  </si>
  <si>
    <t>025</t>
  </si>
  <si>
    <t>14</t>
  </si>
  <si>
    <t>ДОХОДЫ ОТ ПРОДАЖИ МАТЕРИАЛЬНЫХ И НЕМАТЕРИАЛЬНЫХ АКТИВОВ</t>
  </si>
  <si>
    <t>06</t>
  </si>
  <si>
    <t>430</t>
  </si>
  <si>
    <t>30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</si>
  <si>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</si>
  <si>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
</t>
  </si>
  <si>
    <t>151</t>
  </si>
  <si>
    <t xml:space="preserve">Дотации бюджетам бюджетной системы Российской Федерации
</t>
  </si>
  <si>
    <t>15</t>
  </si>
  <si>
    <t>001</t>
  </si>
  <si>
    <t>999</t>
  </si>
  <si>
    <t>7412</t>
  </si>
  <si>
    <t>024</t>
  </si>
  <si>
    <t>7514</t>
  </si>
  <si>
    <t>7601</t>
  </si>
  <si>
    <t>49</t>
  </si>
  <si>
    <t>ВСЕГО ДОХОДОВ</t>
  </si>
  <si>
    <t>Федеральная налоговая служба</t>
  </si>
  <si>
    <t>прогноз</t>
  </si>
  <si>
    <t>150</t>
  </si>
  <si>
    <t>035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</si>
  <si>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</si>
  <si>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</si>
  <si>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</si>
  <si>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</si>
  <si>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</si>
  <si>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Акцизы по подакцизным товарам (продукции), производимым на территории Российской Федерации</t>
  </si>
  <si>
    <t>100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</si>
  <si>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</si>
  <si>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</t>
  </si>
  <si>
    <t>ПРОЧИЕ БЕЗВОЗМЕЗДНЫЕ ПОСТУПЛЕНИЯ</t>
  </si>
  <si>
    <t>Прочие безвозмездные поступления в бюджеты городских поселений</t>
  </si>
  <si>
    <t>07</t>
  </si>
  <si>
    <t>2024 год</t>
  </si>
  <si>
    <t>Администрация Шушенского района</t>
  </si>
  <si>
    <t>Дотация на выравнивание бюджетной обеспеченности поселениям, входящим в состав муниципального района</t>
  </si>
  <si>
    <t>Субсидии бюджетам бюджетной системы Российской Федерации (межбюджетные субсидии)</t>
  </si>
  <si>
    <t>20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</si>
  <si>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</si>
  <si>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</si>
  <si>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302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</si>
  <si>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</si>
  <si>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</si>
  <si>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</si>
  <si>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29</t>
  </si>
  <si>
    <t>Прочие субсидии бюджетам городских поселений</t>
  </si>
  <si>
    <t>1060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</si>
  <si>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</si>
  <si>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</si>
  <si>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поселений (на обеспечение первичных мер пожарной безопасности)</t>
  </si>
  <si>
    <t>7427</t>
  </si>
  <si>
    <t>Прочие субсидии бюджетам городских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</si>
  <si>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7466</t>
  </si>
  <si>
    <t xml:space="preserve">
Прочие субсидии бюджетам городских поселений(подготовка документов территориального планирования и градостроительного зонирования (внесение в них изменений)</t>
  </si>
  <si>
    <t>7508</t>
  </si>
  <si>
    <t>Прочие субсидии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</si>
  <si>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7509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</si>
  <si>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</si>
  <si>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7641</t>
  </si>
  <si>
    <t>7844</t>
  </si>
  <si>
    <t>Прочие субсидии бюджетам городских поселений (на реализацию мероприятий по благоустройству территорий)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</si>
  <si>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</si>
  <si>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</si>
  <si>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городских поселений</t>
  </si>
  <si>
    <t>7745</t>
  </si>
  <si>
    <t>9119</t>
  </si>
  <si>
    <t>Прочие межбюджетные трансферты, передаваемые бюджетам городских поселений (Резервные фонды местных администраций)</t>
  </si>
  <si>
    <t>9135</t>
  </si>
  <si>
    <t>Прочие межбюджетные трансферты, передаваемые бюджетам городских поселений (обеспечению сбалансированности бюджетов поселений района)</t>
  </si>
  <si>
    <t>9251</t>
  </si>
  <si>
    <t>Прочие межбюджетные трансферты, передаваемые бюджетам городских поселений (мероприятия по благоустройству территорий в рамках непрограммных расходов администрации Шушенского района)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</si>
  <si>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</si>
  <si>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5555</t>
  </si>
  <si>
    <t>020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</si>
  <si>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мероприятий по поддержке местных инициатив)</t>
  </si>
  <si>
    <t>Прочие безвозмездные поступления в бюджеты городских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"Поддержка местных инициатив")</t>
  </si>
  <si>
    <t>УФК по Красноярскому краю</t>
  </si>
  <si>
    <t>075</t>
  </si>
  <si>
    <t>16</t>
  </si>
  <si>
    <t>140</t>
  </si>
  <si>
    <t>ШТРАФЫ, САНКЦИИ, ВОЗМЕЩЕНИЕ УЩЕРБА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</si>
  <si>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</si>
  <si>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</si>
  <si>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</si>
  <si>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</si>
  <si>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</si>
  <si>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</si>
  <si>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</si>
  <si>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Земельный налог с физических лиц,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</si>
  <si>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</si>
  <si>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</si>
  <si>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</si>
  <si>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</si>
  <si>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9179</t>
  </si>
  <si>
    <t>Прочие межбюджетные трансферты, передаваемые бюджетам городских поселений (на содержание автомобильных дорог общего пользования местного значения)</t>
  </si>
  <si>
    <t>показатели кассовых поступлений 
(по состоянию 
на 01.10.2023)</t>
  </si>
  <si>
    <t xml:space="preserve">Оценка 
2023 года </t>
  </si>
  <si>
    <t>2025 год</t>
  </si>
  <si>
    <t>2026 год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</si>
  <si>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</si>
  <si>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</si>
  <si>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7571</t>
  </si>
  <si>
    <t>Прочие субсидии бюджетам городских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</si>
  <si>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</si>
  <si>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Прочие межбюджетные трансферты, передаваемые бюджетам городских поселений (за содействие развитию налогового потенциала)</t>
  </si>
  <si>
    <t>9300</t>
  </si>
  <si>
    <t>Прочие межбюджетные трансферты, передаваемые бюджетам городских поселений (на увеличение оплаты труда отдельным категориям работников бюджетной сферы)</t>
  </si>
  <si>
    <t>7576</t>
  </si>
  <si>
    <t>Прочие субсидии бюджетам городских поселений (на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состоянии)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</si>
  <si>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</si>
  <si>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</si>
  <si>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</si>
  <si>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</si>
  <si>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60</t>
  </si>
  <si>
    <t>Нормативы 
распределения доходов 
в бюджет поселка, %</t>
  </si>
  <si>
    <t>Наименование главного администратора доходов бюджета поселка</t>
  </si>
  <si>
    <t>Реестр источников доходов бюджета поселка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</si>
</sst>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  <numFmt numFmtId="174" formatCode="000"/>
    <numFmt numFmtId="175" formatCode="#,##0.000_ ;[Red]\-#,##0.000\ "/>
    <numFmt numFmtId="176" formatCode="#,##0.000"/>
    <numFmt numFmtId="177" formatCode="0.000"/>
    <numFmt numFmtId="178" formatCode="0.00000"/>
    <numFmt numFmtId="179" formatCode="#,##0.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elv"/>
      <family val="0"/>
    </font>
    <font>
      <sz val="12"/>
      <name val="Arial Cyr"/>
      <family val="0"/>
    </font>
    <font>
      <b/>
      <sz val="12"/>
      <name val="Arial Cyr"/>
      <family val="0"/>
    </font>
    <font>
      <sz val="15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center" vertical="center" textRotation="90" wrapText="1"/>
    </xf>
    <xf numFmtId="49" fontId="20" fillId="0" borderId="10" xfId="0" applyNumberFormat="1" applyFont="1" applyFill="1" applyBorder="1" applyAlignment="1" quotePrefix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top"/>
    </xf>
    <xf numFmtId="49" fontId="19" fillId="24" borderId="10" xfId="58" applyNumberFormat="1" applyFont="1" applyFill="1" applyBorder="1" applyAlignment="1">
      <alignment horizontal="center" vertical="top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justify" vertical="top"/>
    </xf>
    <xf numFmtId="174" fontId="18" fillId="24" borderId="10" xfId="58" applyNumberFormat="1" applyFont="1" applyFill="1" applyBorder="1" applyAlignment="1">
      <alignment horizontal="center" vertical="top"/>
    </xf>
    <xf numFmtId="0" fontId="19" fillId="24" borderId="10" xfId="0" applyFont="1" applyFill="1" applyBorder="1" applyAlignment="1">
      <alignment vertical="top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justify" vertical="top" wrapText="1"/>
    </xf>
    <xf numFmtId="0" fontId="19" fillId="24" borderId="12" xfId="0" applyFont="1" applyFill="1" applyBorder="1" applyAlignment="1">
      <alignment vertical="top"/>
    </xf>
    <xf numFmtId="178" fontId="19" fillId="24" borderId="13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horizontal="justify" vertical="top" wrapText="1"/>
    </xf>
    <xf numFmtId="0" fontId="19" fillId="0" borderId="12" xfId="0" applyFont="1" applyFill="1" applyBorder="1" applyAlignment="1">
      <alignment vertical="top" wrapText="1"/>
    </xf>
    <xf numFmtId="177" fontId="19" fillId="0" borderId="14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center" wrapText="1"/>
    </xf>
    <xf numFmtId="177" fontId="18" fillId="0" borderId="14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right" vertical="top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174" fontId="19" fillId="24" borderId="10" xfId="58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right" vertical="top" wrapText="1"/>
    </xf>
    <xf numFmtId="177" fontId="18" fillId="0" borderId="10" xfId="0" applyNumberFormat="1" applyFont="1" applyFill="1" applyBorder="1" applyAlignment="1">
      <alignment vertical="top"/>
    </xf>
    <xf numFmtId="177" fontId="18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vertical="center" wrapText="1"/>
    </xf>
    <xf numFmtId="49" fontId="19" fillId="0" borderId="1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77" fontId="18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177" fontId="19" fillId="0" borderId="14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18" fillId="0" borderId="12" xfId="0" applyFont="1" applyFill="1" applyBorder="1" applyAlignment="1">
      <alignment vertical="top" wrapText="1"/>
    </xf>
    <xf numFmtId="177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justify" wrapText="1"/>
    </xf>
    <xf numFmtId="49" fontId="19" fillId="0" borderId="10" xfId="58" applyNumberFormat="1" applyFont="1" applyFill="1" applyBorder="1" applyAlignment="1">
      <alignment horizontal="center" vertical="top"/>
    </xf>
    <xf numFmtId="0" fontId="24" fillId="24" borderId="0" xfId="0" applyFont="1" applyFill="1" applyAlignment="1">
      <alignment/>
    </xf>
    <xf numFmtId="174" fontId="24" fillId="24" borderId="0" xfId="0" applyNumberFormat="1" applyFont="1" applyFill="1" applyAlignment="1">
      <alignment/>
    </xf>
    <xf numFmtId="177" fontId="24" fillId="24" borderId="0" xfId="0" applyNumberFormat="1" applyFont="1" applyFill="1" applyAlignment="1">
      <alignment/>
    </xf>
    <xf numFmtId="178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78" fontId="25" fillId="0" borderId="0" xfId="0" applyNumberFormat="1" applyFont="1" applyAlignment="1">
      <alignment horizontal="right"/>
    </xf>
    <xf numFmtId="0" fontId="18" fillId="24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quotePrefix="1">
      <alignment horizontal="center" vertical="center" wrapText="1"/>
    </xf>
    <xf numFmtId="1" fontId="19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174" fontId="18" fillId="0" borderId="10" xfId="58" applyNumberFormat="1" applyFont="1" applyFill="1" applyBorder="1" applyAlignment="1">
      <alignment horizontal="center" vertical="center"/>
    </xf>
    <xf numFmtId="174" fontId="19" fillId="0" borderId="10" xfId="58" applyNumberFormat="1" applyFont="1" applyFill="1" applyBorder="1" applyAlignment="1">
      <alignment horizontal="center" vertical="center"/>
    </xf>
    <xf numFmtId="49" fontId="18" fillId="0" borderId="10" xfId="58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/>
    </xf>
    <xf numFmtId="178" fontId="26" fillId="0" borderId="0" xfId="0" applyNumberFormat="1" applyFont="1" applyAlignment="1">
      <alignment horizontal="right" vertical="top" wrapText="1"/>
    </xf>
    <xf numFmtId="178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176" fontId="25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178" fontId="25" fillId="0" borderId="0" xfId="0" applyNumberFormat="1" applyFont="1" applyAlignment="1">
      <alignment/>
    </xf>
    <xf numFmtId="0" fontId="25" fillId="24" borderId="0" xfId="0" applyFont="1" applyFill="1" applyAlignment="1">
      <alignment/>
    </xf>
    <xf numFmtId="177" fontId="25" fillId="0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177" fontId="29" fillId="24" borderId="0" xfId="0" applyNumberFormat="1" applyFont="1" applyFill="1" applyAlignment="1">
      <alignment/>
    </xf>
    <xf numFmtId="177" fontId="25" fillId="24" borderId="0" xfId="0" applyNumberFormat="1" applyFont="1" applyFill="1" applyAlignment="1">
      <alignment/>
    </xf>
    <xf numFmtId="49" fontId="18" fillId="24" borderId="10" xfId="58" applyNumberFormat="1" applyFont="1" applyFill="1" applyBorder="1" applyAlignment="1">
      <alignment horizontal="center" vertical="top"/>
    </xf>
    <xf numFmtId="49" fontId="27" fillId="24" borderId="10" xfId="58" applyNumberFormat="1" applyFont="1" applyFill="1" applyBorder="1" applyAlignment="1">
      <alignment horizontal="center" vertical="top"/>
    </xf>
    <xf numFmtId="49" fontId="18" fillId="0" borderId="10" xfId="58" applyNumberFormat="1" applyFont="1" applyFill="1" applyBorder="1" applyAlignment="1">
      <alignment horizontal="center" vertical="top"/>
    </xf>
    <xf numFmtId="49" fontId="20" fillId="24" borderId="10" xfId="0" applyNumberFormat="1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center" vertical="center"/>
    </xf>
    <xf numFmtId="49" fontId="18" fillId="24" borderId="15" xfId="0" applyNumberFormat="1" applyFont="1" applyFill="1" applyBorder="1" applyAlignment="1">
      <alignment horizontal="right" vertical="center"/>
    </xf>
    <xf numFmtId="177" fontId="18" fillId="24" borderId="15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77" fontId="20" fillId="0" borderId="12" xfId="0" applyNumberFormat="1" applyFont="1" applyFill="1" applyBorder="1" applyAlignment="1">
      <alignment horizontal="center" vertical="center" wrapText="1"/>
    </xf>
    <xf numFmtId="177" fontId="20" fillId="0" borderId="16" xfId="0" applyNumberFormat="1" applyFont="1" applyFill="1" applyBorder="1" applyAlignment="1" quotePrefix="1">
      <alignment horizontal="center" vertical="center" wrapText="1"/>
    </xf>
    <xf numFmtId="177" fontId="20" fillId="0" borderId="14" xfId="0" applyNumberFormat="1" applyFont="1" applyFill="1" applyBorder="1" applyAlignment="1" quotePrefix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 wrapText="1"/>
    </xf>
    <xf numFmtId="177" fontId="20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 quotePrefix="1">
      <alignment horizontal="center" vertical="center" wrapText="1"/>
    </xf>
    <xf numFmtId="0" fontId="29" fillId="24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9"/>
  <sheetViews>
    <sheetView tabSelected="1" view="pageBreakPreview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R9" sqref="R9"/>
    </sheetView>
  </sheetViews>
  <sheetFormatPr defaultColWidth="9.00390625" defaultRowHeight="12.75"/>
  <cols>
    <col min="1" max="1" width="0.2421875" style="52" customWidth="1"/>
    <col min="2" max="2" width="5.625" style="74" customWidth="1"/>
    <col min="3" max="4" width="6.375" style="74" customWidth="1"/>
    <col min="5" max="5" width="5.00390625" style="74" customWidth="1"/>
    <col min="6" max="6" width="5.625" style="74" customWidth="1"/>
    <col min="7" max="8" width="5.25390625" style="74" customWidth="1"/>
    <col min="9" max="9" width="6.875" style="74" customWidth="1"/>
    <col min="10" max="10" width="5.125" style="74" customWidth="1"/>
    <col min="11" max="11" width="62.375" style="74" customWidth="1"/>
    <col min="12" max="12" width="22.125" style="74" customWidth="1"/>
    <col min="13" max="16" width="5.375" style="74" customWidth="1"/>
    <col min="17" max="17" width="19.00390625" style="78" customWidth="1"/>
    <col min="18" max="18" width="16.375" style="78" customWidth="1"/>
    <col min="19" max="20" width="15.875" style="78" customWidth="1"/>
    <col min="21" max="21" width="17.00390625" style="78" customWidth="1"/>
    <col min="22" max="22" width="14.625" style="51" customWidth="1"/>
    <col min="23" max="23" width="15.75390625" style="51" customWidth="1"/>
    <col min="24" max="26" width="16.75390625" style="51" customWidth="1"/>
    <col min="27" max="16384" width="9.125" style="52" customWidth="1"/>
  </cols>
  <sheetData>
    <row r="2" spans="2:21" ht="5.25" customHeight="1">
      <c r="B2" s="48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0"/>
      <c r="R2" s="50"/>
      <c r="S2" s="50"/>
      <c r="T2" s="50"/>
      <c r="U2" s="50"/>
    </row>
    <row r="3" spans="2:21" ht="18" customHeight="1">
      <c r="B3" s="84" t="s">
        <v>163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2:21" ht="0.7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 t="s">
        <v>16</v>
      </c>
      <c r="U4" s="86"/>
    </row>
    <row r="5" spans="2:21" ht="24.75" customHeight="1">
      <c r="B5" s="92" t="s">
        <v>6</v>
      </c>
      <c r="C5" s="87" t="s">
        <v>14</v>
      </c>
      <c r="D5" s="88"/>
      <c r="E5" s="88"/>
      <c r="F5" s="88"/>
      <c r="G5" s="88"/>
      <c r="H5" s="88"/>
      <c r="I5" s="88"/>
      <c r="J5" s="89"/>
      <c r="K5" s="95" t="s">
        <v>17</v>
      </c>
      <c r="L5" s="98" t="s">
        <v>162</v>
      </c>
      <c r="M5" s="100" t="s">
        <v>161</v>
      </c>
      <c r="N5" s="101"/>
      <c r="O5" s="101"/>
      <c r="P5" s="102"/>
      <c r="Q5" s="112" t="s">
        <v>142</v>
      </c>
      <c r="R5" s="112" t="s">
        <v>143</v>
      </c>
      <c r="S5" s="106" t="s">
        <v>22</v>
      </c>
      <c r="T5" s="107"/>
      <c r="U5" s="108"/>
    </row>
    <row r="6" spans="2:21" ht="62.25" customHeight="1">
      <c r="B6" s="93"/>
      <c r="C6" s="90" t="s">
        <v>15</v>
      </c>
      <c r="D6" s="91" t="s">
        <v>20</v>
      </c>
      <c r="E6" s="91"/>
      <c r="F6" s="91"/>
      <c r="G6" s="91"/>
      <c r="H6" s="91"/>
      <c r="I6" s="91" t="s">
        <v>21</v>
      </c>
      <c r="J6" s="91"/>
      <c r="K6" s="96"/>
      <c r="L6" s="98"/>
      <c r="M6" s="103"/>
      <c r="N6" s="104"/>
      <c r="O6" s="104"/>
      <c r="P6" s="105"/>
      <c r="Q6" s="112"/>
      <c r="R6" s="112"/>
      <c r="S6" s="109" t="s">
        <v>80</v>
      </c>
      <c r="T6" s="109" t="s">
        <v>144</v>
      </c>
      <c r="U6" s="109" t="s">
        <v>145</v>
      </c>
    </row>
    <row r="7" spans="2:26" ht="163.5" customHeight="1">
      <c r="B7" s="94"/>
      <c r="C7" s="90"/>
      <c r="D7" s="2" t="s">
        <v>0</v>
      </c>
      <c r="E7" s="2" t="s">
        <v>1</v>
      </c>
      <c r="F7" s="2" t="s">
        <v>2</v>
      </c>
      <c r="G7" s="2" t="s">
        <v>3</v>
      </c>
      <c r="H7" s="1" t="s">
        <v>7</v>
      </c>
      <c r="I7" s="1" t="s">
        <v>19</v>
      </c>
      <c r="J7" s="82" t="s">
        <v>18</v>
      </c>
      <c r="K7" s="97"/>
      <c r="L7" s="99"/>
      <c r="M7" s="3">
        <v>2023</v>
      </c>
      <c r="N7" s="3" t="s">
        <v>80</v>
      </c>
      <c r="O7" s="3" t="s">
        <v>144</v>
      </c>
      <c r="P7" s="3" t="s">
        <v>145</v>
      </c>
      <c r="Q7" s="113"/>
      <c r="R7" s="113"/>
      <c r="S7" s="110"/>
      <c r="T7" s="110"/>
      <c r="U7" s="110"/>
      <c r="V7" s="55"/>
      <c r="W7" s="55"/>
      <c r="X7" s="55"/>
      <c r="Y7" s="55" t="s">
        <v>65</v>
      </c>
      <c r="Z7" s="55" t="s">
        <v>65</v>
      </c>
    </row>
    <row r="8" spans="2:21" ht="10.5" customHeight="1">
      <c r="B8" s="56"/>
      <c r="C8" s="57" t="s">
        <v>4</v>
      </c>
      <c r="D8" s="53" t="s">
        <v>8</v>
      </c>
      <c r="E8" s="53" t="s">
        <v>9</v>
      </c>
      <c r="F8" s="53" t="s">
        <v>10</v>
      </c>
      <c r="G8" s="53" t="s">
        <v>11</v>
      </c>
      <c r="H8" s="53" t="s">
        <v>12</v>
      </c>
      <c r="I8" s="53" t="s">
        <v>13</v>
      </c>
      <c r="J8" s="58" t="s">
        <v>5</v>
      </c>
      <c r="K8" s="59">
        <v>9</v>
      </c>
      <c r="L8" s="54">
        <v>10</v>
      </c>
      <c r="M8" s="54">
        <v>11</v>
      </c>
      <c r="N8" s="54">
        <v>12</v>
      </c>
      <c r="O8" s="54">
        <v>13</v>
      </c>
      <c r="P8" s="54">
        <v>14</v>
      </c>
      <c r="Q8" s="60">
        <v>16</v>
      </c>
      <c r="R8" s="60">
        <v>17</v>
      </c>
      <c r="S8" s="60">
        <v>18</v>
      </c>
      <c r="T8" s="60">
        <v>19</v>
      </c>
      <c r="U8" s="60">
        <v>20</v>
      </c>
    </row>
    <row r="9" spans="2:26" ht="15.75">
      <c r="B9" s="4">
        <v>1</v>
      </c>
      <c r="C9" s="8" t="s">
        <v>23</v>
      </c>
      <c r="D9" s="5" t="s">
        <v>4</v>
      </c>
      <c r="E9" s="5" t="s">
        <v>24</v>
      </c>
      <c r="F9" s="5" t="s">
        <v>24</v>
      </c>
      <c r="G9" s="5" t="s">
        <v>23</v>
      </c>
      <c r="H9" s="5" t="s">
        <v>24</v>
      </c>
      <c r="I9" s="5" t="s">
        <v>25</v>
      </c>
      <c r="J9" s="5" t="s">
        <v>23</v>
      </c>
      <c r="K9" s="10" t="s">
        <v>26</v>
      </c>
      <c r="L9" s="6"/>
      <c r="M9" s="6"/>
      <c r="N9" s="6"/>
      <c r="O9" s="6"/>
      <c r="P9" s="6"/>
      <c r="Q9" s="17">
        <f>Q10+Q20+Q26+Q31+Q13+Q18+Q33</f>
        <v>34835.879460000004</v>
      </c>
      <c r="R9" s="17">
        <f>R10+R20+R26+R31+R13+R18+R33</f>
        <v>56475.53</v>
      </c>
      <c r="S9" s="17">
        <f>S10+S20+S26+S31+S13</f>
        <v>62586.9</v>
      </c>
      <c r="T9" s="17">
        <f>T10+T20+T26+T31+T13</f>
        <v>66555.15</v>
      </c>
      <c r="U9" s="17">
        <f>U10+U20+U26+U31+U13</f>
        <v>70771.15000000001</v>
      </c>
      <c r="Y9" s="51">
        <v>112237.84</v>
      </c>
      <c r="Z9" s="51">
        <v>112882.42</v>
      </c>
    </row>
    <row r="10" spans="2:26" ht="15.75">
      <c r="B10" s="4">
        <f>B9+1</f>
        <v>2</v>
      </c>
      <c r="C10" s="8" t="s">
        <v>27</v>
      </c>
      <c r="D10" s="5" t="s">
        <v>4</v>
      </c>
      <c r="E10" s="5" t="s">
        <v>28</v>
      </c>
      <c r="F10" s="5" t="s">
        <v>24</v>
      </c>
      <c r="G10" s="5" t="s">
        <v>23</v>
      </c>
      <c r="H10" s="5" t="s">
        <v>24</v>
      </c>
      <c r="I10" s="5" t="s">
        <v>25</v>
      </c>
      <c r="J10" s="5" t="s">
        <v>23</v>
      </c>
      <c r="K10" s="11" t="s">
        <v>29</v>
      </c>
      <c r="L10" s="7"/>
      <c r="M10" s="7"/>
      <c r="N10" s="7"/>
      <c r="O10" s="7"/>
      <c r="P10" s="7"/>
      <c r="Q10" s="17">
        <f>Q11</f>
        <v>25539.15936</v>
      </c>
      <c r="R10" s="17">
        <f>R11</f>
        <v>38217.13</v>
      </c>
      <c r="S10" s="23">
        <f>S11+S18</f>
        <v>43227.6</v>
      </c>
      <c r="T10" s="23">
        <f>T11+T18</f>
        <v>46683.299999999996</v>
      </c>
      <c r="U10" s="23">
        <f>U11+U18</f>
        <v>50182.200000000004</v>
      </c>
      <c r="Y10" s="51">
        <f>Y9-T9</f>
        <v>45682.69</v>
      </c>
      <c r="Z10" s="51">
        <f>Z9-U9</f>
        <v>42111.26999999999</v>
      </c>
    </row>
    <row r="11" spans="2:21" ht="15.75">
      <c r="B11" s="4">
        <f aca="true" t="shared" si="0" ref="B11:B72">B10+1</f>
        <v>3</v>
      </c>
      <c r="C11" s="8" t="s">
        <v>27</v>
      </c>
      <c r="D11" s="5" t="s">
        <v>4</v>
      </c>
      <c r="E11" s="5" t="s">
        <v>28</v>
      </c>
      <c r="F11" s="5" t="s">
        <v>32</v>
      </c>
      <c r="G11" s="5" t="s">
        <v>23</v>
      </c>
      <c r="H11" s="5" t="s">
        <v>28</v>
      </c>
      <c r="I11" s="5" t="s">
        <v>25</v>
      </c>
      <c r="J11" s="5" t="s">
        <v>30</v>
      </c>
      <c r="K11" s="12" t="s">
        <v>33</v>
      </c>
      <c r="L11" s="9"/>
      <c r="M11" s="9"/>
      <c r="N11" s="9"/>
      <c r="O11" s="9"/>
      <c r="P11" s="9"/>
      <c r="Q11" s="17">
        <f>Q12</f>
        <v>25539.15936</v>
      </c>
      <c r="R11" s="17">
        <f>R12</f>
        <v>38217.13</v>
      </c>
      <c r="S11" s="23">
        <f>S12</f>
        <v>43125.6</v>
      </c>
      <c r="T11" s="23">
        <f>T12</f>
        <v>46575.6</v>
      </c>
      <c r="U11" s="23">
        <f>U12</f>
        <v>50068.8</v>
      </c>
    </row>
    <row r="12" spans="2:21" ht="116.25" customHeight="1">
      <c r="B12" s="4">
        <f t="shared" si="0"/>
        <v>4</v>
      </c>
      <c r="C12" s="8">
        <v>182</v>
      </c>
      <c r="D12" s="79" t="s">
        <v>4</v>
      </c>
      <c r="E12" s="80" t="s">
        <v>28</v>
      </c>
      <c r="F12" s="79" t="s">
        <v>32</v>
      </c>
      <c r="G12" s="79" t="s">
        <v>31</v>
      </c>
      <c r="H12" s="79" t="s">
        <v>28</v>
      </c>
      <c r="I12" s="79" t="s">
        <v>25</v>
      </c>
      <c r="J12" s="81" t="s">
        <v>30</v>
      </c>
      <c r="K12" s="44" t="s">
        <v>132</v>
      </c>
      <c r="L12" s="39" t="s">
        <v>64</v>
      </c>
      <c r="M12" s="61">
        <v>10</v>
      </c>
      <c r="N12" s="61">
        <v>10</v>
      </c>
      <c r="O12" s="61">
        <v>10</v>
      </c>
      <c r="P12" s="61">
        <v>10</v>
      </c>
      <c r="Q12" s="45">
        <v>25539.15936</v>
      </c>
      <c r="R12" s="29">
        <v>38217.13</v>
      </c>
      <c r="S12" s="29">
        <v>43125.6</v>
      </c>
      <c r="T12" s="30">
        <v>46575.6</v>
      </c>
      <c r="U12" s="29">
        <v>50068.8</v>
      </c>
    </row>
    <row r="13" spans="2:21" ht="37.5" customHeight="1">
      <c r="B13" s="4">
        <f t="shared" si="0"/>
        <v>5</v>
      </c>
      <c r="C13" s="62" t="s">
        <v>27</v>
      </c>
      <c r="D13" s="62" t="s">
        <v>4</v>
      </c>
      <c r="E13" s="62" t="s">
        <v>37</v>
      </c>
      <c r="F13" s="62" t="s">
        <v>32</v>
      </c>
      <c r="G13" s="62" t="s">
        <v>23</v>
      </c>
      <c r="H13" s="62" t="s">
        <v>28</v>
      </c>
      <c r="I13" s="62" t="s">
        <v>25</v>
      </c>
      <c r="J13" s="63" t="s">
        <v>30</v>
      </c>
      <c r="K13" s="19" t="s">
        <v>73</v>
      </c>
      <c r="L13" s="39"/>
      <c r="M13" s="61"/>
      <c r="N13" s="61"/>
      <c r="O13" s="61"/>
      <c r="P13" s="61"/>
      <c r="Q13" s="27">
        <f>Q14+Q15+Q16+Q17</f>
        <v>2142.6846699999996</v>
      </c>
      <c r="R13" s="28">
        <f>SUM(R14:R17)</f>
        <v>2544.5</v>
      </c>
      <c r="S13" s="28">
        <f>SUM(S14:S17)</f>
        <v>3000.6000000000004</v>
      </c>
      <c r="T13" s="28">
        <f>SUM(T14:T17)</f>
        <v>2880</v>
      </c>
      <c r="U13" s="28">
        <f>SUM(U14:U17)</f>
        <v>2909.1000000000004</v>
      </c>
    </row>
    <row r="14" spans="2:21" ht="110.25" customHeight="1">
      <c r="B14" s="4">
        <f t="shared" si="0"/>
        <v>6</v>
      </c>
      <c r="C14" s="64">
        <v>182</v>
      </c>
      <c r="D14" s="64" t="s">
        <v>4</v>
      </c>
      <c r="E14" s="64" t="s">
        <v>37</v>
      </c>
      <c r="F14" s="64" t="s">
        <v>32</v>
      </c>
      <c r="G14" s="64">
        <v>231</v>
      </c>
      <c r="H14" s="64" t="s">
        <v>28</v>
      </c>
      <c r="I14" s="64" t="s">
        <v>25</v>
      </c>
      <c r="J14" s="64" t="s">
        <v>30</v>
      </c>
      <c r="K14" s="39" t="s">
        <v>131</v>
      </c>
      <c r="L14" s="39" t="s">
        <v>123</v>
      </c>
      <c r="M14" s="61">
        <v>20</v>
      </c>
      <c r="N14" s="61">
        <v>20</v>
      </c>
      <c r="O14" s="61">
        <v>20</v>
      </c>
      <c r="P14" s="61">
        <v>20</v>
      </c>
      <c r="Q14" s="22">
        <v>1097.56196</v>
      </c>
      <c r="R14" s="22">
        <v>1205.1</v>
      </c>
      <c r="S14" s="31">
        <v>1565</v>
      </c>
      <c r="T14" s="31">
        <v>1338.2</v>
      </c>
      <c r="U14" s="31">
        <v>1330.1</v>
      </c>
    </row>
    <row r="15" spans="2:21" ht="142.5" customHeight="1">
      <c r="B15" s="4">
        <f t="shared" si="0"/>
        <v>7</v>
      </c>
      <c r="C15" s="64">
        <v>182</v>
      </c>
      <c r="D15" s="64" t="s">
        <v>4</v>
      </c>
      <c r="E15" s="64" t="s">
        <v>37</v>
      </c>
      <c r="F15" s="64" t="s">
        <v>32</v>
      </c>
      <c r="G15" s="64">
        <v>241</v>
      </c>
      <c r="H15" s="64" t="s">
        <v>28</v>
      </c>
      <c r="I15" s="64" t="s">
        <v>25</v>
      </c>
      <c r="J15" s="64" t="s">
        <v>30</v>
      </c>
      <c r="K15" s="39" t="s">
        <v>130</v>
      </c>
      <c r="L15" s="39" t="s">
        <v>123</v>
      </c>
      <c r="M15" s="61">
        <v>20</v>
      </c>
      <c r="N15" s="61">
        <v>20</v>
      </c>
      <c r="O15" s="61">
        <v>20</v>
      </c>
      <c r="P15" s="61">
        <v>20</v>
      </c>
      <c r="Q15" s="22">
        <v>5.91383</v>
      </c>
      <c r="R15" s="22">
        <v>8.4</v>
      </c>
      <c r="S15" s="31">
        <v>7.4</v>
      </c>
      <c r="T15" s="31">
        <v>9.6</v>
      </c>
      <c r="U15" s="31">
        <v>10</v>
      </c>
    </row>
    <row r="16" spans="2:21" ht="131.25" customHeight="1">
      <c r="B16" s="4">
        <f t="shared" si="0"/>
        <v>8</v>
      </c>
      <c r="C16" s="64">
        <v>182</v>
      </c>
      <c r="D16" s="64" t="s">
        <v>4</v>
      </c>
      <c r="E16" s="64" t="s">
        <v>37</v>
      </c>
      <c r="F16" s="64" t="s">
        <v>32</v>
      </c>
      <c r="G16" s="64">
        <v>251</v>
      </c>
      <c r="H16" s="64" t="s">
        <v>28</v>
      </c>
      <c r="I16" s="64" t="s">
        <v>25</v>
      </c>
      <c r="J16" s="64" t="s">
        <v>30</v>
      </c>
      <c r="K16" s="46" t="s">
        <v>129</v>
      </c>
      <c r="L16" s="39" t="s">
        <v>123</v>
      </c>
      <c r="M16" s="61">
        <v>20</v>
      </c>
      <c r="N16" s="61">
        <v>20</v>
      </c>
      <c r="O16" s="61">
        <v>20</v>
      </c>
      <c r="P16" s="61">
        <v>20</v>
      </c>
      <c r="Q16" s="22">
        <v>1167.98292</v>
      </c>
      <c r="R16" s="22">
        <v>1489.9</v>
      </c>
      <c r="S16" s="31">
        <v>1622.7</v>
      </c>
      <c r="T16" s="31">
        <v>1735.2</v>
      </c>
      <c r="U16" s="31">
        <v>1796.7</v>
      </c>
    </row>
    <row r="17" spans="2:21" ht="121.5" customHeight="1">
      <c r="B17" s="4">
        <f t="shared" si="0"/>
        <v>9</v>
      </c>
      <c r="C17" s="64">
        <v>182</v>
      </c>
      <c r="D17" s="64" t="s">
        <v>4</v>
      </c>
      <c r="E17" s="64" t="s">
        <v>37</v>
      </c>
      <c r="F17" s="64" t="s">
        <v>32</v>
      </c>
      <c r="G17" s="64">
        <v>261</v>
      </c>
      <c r="H17" s="64" t="s">
        <v>28</v>
      </c>
      <c r="I17" s="64" t="s">
        <v>25</v>
      </c>
      <c r="J17" s="64" t="s">
        <v>30</v>
      </c>
      <c r="K17" s="20" t="s">
        <v>128</v>
      </c>
      <c r="L17" s="39" t="s">
        <v>123</v>
      </c>
      <c r="M17" s="61">
        <v>20</v>
      </c>
      <c r="N17" s="61">
        <v>20</v>
      </c>
      <c r="O17" s="61">
        <v>20</v>
      </c>
      <c r="P17" s="61">
        <v>20</v>
      </c>
      <c r="Q17" s="22">
        <v>-128.77404</v>
      </c>
      <c r="R17" s="22">
        <v>-158.9</v>
      </c>
      <c r="S17" s="31">
        <v>-194.5</v>
      </c>
      <c r="T17" s="31">
        <v>-203</v>
      </c>
      <c r="U17" s="31">
        <v>-227.7</v>
      </c>
    </row>
    <row r="18" spans="2:21" ht="15.75">
      <c r="B18" s="4">
        <f t="shared" si="0"/>
        <v>10</v>
      </c>
      <c r="C18" s="8" t="s">
        <v>27</v>
      </c>
      <c r="D18" s="5" t="s">
        <v>4</v>
      </c>
      <c r="E18" s="5" t="s">
        <v>35</v>
      </c>
      <c r="F18" s="5" t="s">
        <v>24</v>
      </c>
      <c r="G18" s="5" t="s">
        <v>23</v>
      </c>
      <c r="H18" s="5" t="s">
        <v>24</v>
      </c>
      <c r="I18" s="5" t="s">
        <v>25</v>
      </c>
      <c r="J18" s="47" t="s">
        <v>23</v>
      </c>
      <c r="K18" s="14" t="s">
        <v>36</v>
      </c>
      <c r="L18" s="36"/>
      <c r="M18" s="36"/>
      <c r="N18" s="36"/>
      <c r="O18" s="36"/>
      <c r="P18" s="36"/>
      <c r="Q18" s="24">
        <f>Q19</f>
        <v>78.946</v>
      </c>
      <c r="R18" s="24">
        <f>R19</f>
        <v>49.5</v>
      </c>
      <c r="S18" s="17">
        <f>S19</f>
        <v>102</v>
      </c>
      <c r="T18" s="17">
        <f>T19</f>
        <v>107.7</v>
      </c>
      <c r="U18" s="17">
        <f>U19</f>
        <v>113.4</v>
      </c>
    </row>
    <row r="19" spans="2:21" ht="25.5" customHeight="1">
      <c r="B19" s="4">
        <f t="shared" si="0"/>
        <v>11</v>
      </c>
      <c r="C19" s="8" t="s">
        <v>27</v>
      </c>
      <c r="D19" s="79" t="s">
        <v>4</v>
      </c>
      <c r="E19" s="79" t="s">
        <v>35</v>
      </c>
      <c r="F19" s="79" t="s">
        <v>37</v>
      </c>
      <c r="G19" s="79" t="s">
        <v>31</v>
      </c>
      <c r="H19" s="79" t="s">
        <v>28</v>
      </c>
      <c r="I19" s="79" t="s">
        <v>25</v>
      </c>
      <c r="J19" s="81" t="s">
        <v>30</v>
      </c>
      <c r="K19" s="44" t="s">
        <v>38</v>
      </c>
      <c r="L19" s="39" t="s">
        <v>64</v>
      </c>
      <c r="M19" s="35">
        <v>50</v>
      </c>
      <c r="N19" s="35">
        <v>50</v>
      </c>
      <c r="O19" s="35">
        <v>50</v>
      </c>
      <c r="P19" s="35">
        <v>50</v>
      </c>
      <c r="Q19" s="22">
        <v>78.946</v>
      </c>
      <c r="R19" s="22">
        <v>49.5</v>
      </c>
      <c r="S19" s="29">
        <v>102</v>
      </c>
      <c r="T19" s="29">
        <v>107.7</v>
      </c>
      <c r="U19" s="29">
        <v>113.4</v>
      </c>
    </row>
    <row r="20" spans="2:26" ht="15.75">
      <c r="B20" s="4">
        <f t="shared" si="0"/>
        <v>12</v>
      </c>
      <c r="C20" s="65">
        <v>182</v>
      </c>
      <c r="D20" s="34" t="s">
        <v>4</v>
      </c>
      <c r="E20" s="34" t="s">
        <v>48</v>
      </c>
      <c r="F20" s="34" t="s">
        <v>24</v>
      </c>
      <c r="G20" s="34" t="s">
        <v>23</v>
      </c>
      <c r="H20" s="34" t="s">
        <v>24</v>
      </c>
      <c r="I20" s="34" t="s">
        <v>25</v>
      </c>
      <c r="J20" s="34" t="s">
        <v>23</v>
      </c>
      <c r="K20" s="15" t="s">
        <v>68</v>
      </c>
      <c r="L20" s="37"/>
      <c r="M20" s="37"/>
      <c r="N20" s="37"/>
      <c r="O20" s="37"/>
      <c r="P20" s="37"/>
      <c r="Q20" s="24">
        <f>Q21+Q23</f>
        <v>3630.58185</v>
      </c>
      <c r="R20" s="24">
        <f>R21+R23</f>
        <v>13695.45</v>
      </c>
      <c r="S20" s="23">
        <f>S21+S23</f>
        <v>14102.2</v>
      </c>
      <c r="T20" s="23">
        <f>T21+T23</f>
        <v>14645.1</v>
      </c>
      <c r="U20" s="23">
        <f>U21+U23</f>
        <v>15238.599999999999</v>
      </c>
      <c r="Y20" s="51">
        <f>Y19-T19</f>
        <v>-107.7</v>
      </c>
      <c r="Z20" s="51">
        <f>Z19-U19</f>
        <v>-113.4</v>
      </c>
    </row>
    <row r="21" spans="2:21" ht="15.75">
      <c r="B21" s="4">
        <f t="shared" si="0"/>
        <v>13</v>
      </c>
      <c r="C21" s="64">
        <v>182</v>
      </c>
      <c r="D21" s="66" t="s">
        <v>4</v>
      </c>
      <c r="E21" s="66" t="s">
        <v>48</v>
      </c>
      <c r="F21" s="66" t="s">
        <v>28</v>
      </c>
      <c r="G21" s="66" t="s">
        <v>23</v>
      </c>
      <c r="H21" s="66" t="s">
        <v>24</v>
      </c>
      <c r="I21" s="66" t="s">
        <v>25</v>
      </c>
      <c r="J21" s="66" t="s">
        <v>30</v>
      </c>
      <c r="K21" s="18" t="s">
        <v>69</v>
      </c>
      <c r="L21" s="36"/>
      <c r="M21" s="36"/>
      <c r="N21" s="36"/>
      <c r="O21" s="36"/>
      <c r="P21" s="36"/>
      <c r="Q21" s="24">
        <f>Q22</f>
        <v>842.16147</v>
      </c>
      <c r="R21" s="24">
        <f>R22</f>
        <v>4338.6</v>
      </c>
      <c r="S21" s="23">
        <f>S22</f>
        <v>5040</v>
      </c>
      <c r="T21" s="23">
        <f>T22</f>
        <v>5544</v>
      </c>
      <c r="U21" s="23">
        <f>U22</f>
        <v>6098.3</v>
      </c>
    </row>
    <row r="22" spans="2:21" ht="48" customHeight="1">
      <c r="B22" s="4">
        <f t="shared" si="0"/>
        <v>14</v>
      </c>
      <c r="C22" s="64">
        <v>182</v>
      </c>
      <c r="D22" s="66" t="s">
        <v>4</v>
      </c>
      <c r="E22" s="66" t="s">
        <v>48</v>
      </c>
      <c r="F22" s="66" t="s">
        <v>28</v>
      </c>
      <c r="G22" s="66" t="s">
        <v>34</v>
      </c>
      <c r="H22" s="66" t="s">
        <v>44</v>
      </c>
      <c r="I22" s="66" t="s">
        <v>25</v>
      </c>
      <c r="J22" s="66" t="s">
        <v>30</v>
      </c>
      <c r="K22" s="83" t="s">
        <v>133</v>
      </c>
      <c r="L22" s="39" t="s">
        <v>64</v>
      </c>
      <c r="M22" s="61">
        <v>100</v>
      </c>
      <c r="N22" s="61">
        <v>100</v>
      </c>
      <c r="O22" s="61">
        <v>100</v>
      </c>
      <c r="P22" s="61">
        <v>100</v>
      </c>
      <c r="Q22" s="22">
        <v>842.16147</v>
      </c>
      <c r="R22" s="22">
        <v>4338.6</v>
      </c>
      <c r="S22" s="31">
        <v>5040</v>
      </c>
      <c r="T22" s="31">
        <v>5544</v>
      </c>
      <c r="U22" s="31">
        <v>6098.3</v>
      </c>
    </row>
    <row r="23" spans="2:21" ht="25.5" customHeight="1">
      <c r="B23" s="4">
        <f t="shared" si="0"/>
        <v>15</v>
      </c>
      <c r="C23" s="64">
        <v>182</v>
      </c>
      <c r="D23" s="66" t="s">
        <v>4</v>
      </c>
      <c r="E23" s="66" t="s">
        <v>48</v>
      </c>
      <c r="F23" s="66" t="s">
        <v>48</v>
      </c>
      <c r="G23" s="66" t="s">
        <v>23</v>
      </c>
      <c r="H23" s="66" t="s">
        <v>24</v>
      </c>
      <c r="I23" s="66" t="s">
        <v>25</v>
      </c>
      <c r="J23" s="66" t="s">
        <v>30</v>
      </c>
      <c r="K23" s="18" t="s">
        <v>70</v>
      </c>
      <c r="L23" s="39"/>
      <c r="M23" s="61"/>
      <c r="N23" s="61"/>
      <c r="O23" s="61"/>
      <c r="P23" s="61"/>
      <c r="Q23" s="27">
        <f>Q24+Q25</f>
        <v>2788.42038</v>
      </c>
      <c r="R23" s="27">
        <f>R24+R25</f>
        <v>9356.85</v>
      </c>
      <c r="S23" s="28">
        <f>S24+S25</f>
        <v>9062.2</v>
      </c>
      <c r="T23" s="28">
        <f>T24+T25</f>
        <v>9101.1</v>
      </c>
      <c r="U23" s="28">
        <f>U24+U25</f>
        <v>9140.3</v>
      </c>
    </row>
    <row r="24" spans="2:21" ht="39" customHeight="1">
      <c r="B24" s="4">
        <f t="shared" si="0"/>
        <v>16</v>
      </c>
      <c r="C24" s="64">
        <v>182</v>
      </c>
      <c r="D24" s="66" t="s">
        <v>4</v>
      </c>
      <c r="E24" s="66" t="s">
        <v>48</v>
      </c>
      <c r="F24" s="66" t="s">
        <v>48</v>
      </c>
      <c r="G24" s="66" t="s">
        <v>71</v>
      </c>
      <c r="H24" s="66" t="s">
        <v>44</v>
      </c>
      <c r="I24" s="66" t="s">
        <v>25</v>
      </c>
      <c r="J24" s="66" t="s">
        <v>30</v>
      </c>
      <c r="K24" s="39" t="s">
        <v>134</v>
      </c>
      <c r="L24" s="39" t="s">
        <v>64</v>
      </c>
      <c r="M24" s="61">
        <v>100</v>
      </c>
      <c r="N24" s="61">
        <v>100</v>
      </c>
      <c r="O24" s="61">
        <v>100</v>
      </c>
      <c r="P24" s="61">
        <v>100</v>
      </c>
      <c r="Q24" s="22">
        <v>2173.75846</v>
      </c>
      <c r="R24" s="22">
        <v>5826.5</v>
      </c>
      <c r="S24" s="31">
        <v>5176.3</v>
      </c>
      <c r="T24" s="31">
        <v>5176.3</v>
      </c>
      <c r="U24" s="31">
        <v>5176.3</v>
      </c>
    </row>
    <row r="25" spans="2:21" ht="39" customHeight="1">
      <c r="B25" s="4">
        <f t="shared" si="0"/>
        <v>17</v>
      </c>
      <c r="C25" s="64">
        <v>182</v>
      </c>
      <c r="D25" s="66" t="s">
        <v>4</v>
      </c>
      <c r="E25" s="66" t="s">
        <v>48</v>
      </c>
      <c r="F25" s="66" t="s">
        <v>48</v>
      </c>
      <c r="G25" s="66" t="s">
        <v>72</v>
      </c>
      <c r="H25" s="66" t="s">
        <v>44</v>
      </c>
      <c r="I25" s="66" t="s">
        <v>25</v>
      </c>
      <c r="J25" s="66" t="s">
        <v>30</v>
      </c>
      <c r="K25" s="39" t="s">
        <v>135</v>
      </c>
      <c r="L25" s="39" t="s">
        <v>64</v>
      </c>
      <c r="M25" s="67" t="s">
        <v>74</v>
      </c>
      <c r="N25" s="67" t="s">
        <v>74</v>
      </c>
      <c r="O25" s="67" t="s">
        <v>74</v>
      </c>
      <c r="P25" s="67" t="s">
        <v>74</v>
      </c>
      <c r="Q25" s="22">
        <v>614.66192</v>
      </c>
      <c r="R25" s="22">
        <v>3530.35</v>
      </c>
      <c r="S25" s="31">
        <v>3885.9</v>
      </c>
      <c r="T25" s="31">
        <v>3924.8</v>
      </c>
      <c r="U25" s="31">
        <v>3964</v>
      </c>
    </row>
    <row r="26" spans="2:21" ht="49.5" customHeight="1">
      <c r="B26" s="4">
        <f t="shared" si="0"/>
        <v>18</v>
      </c>
      <c r="C26" s="8" t="s">
        <v>23</v>
      </c>
      <c r="D26" s="5" t="s">
        <v>4</v>
      </c>
      <c r="E26" s="5" t="s">
        <v>39</v>
      </c>
      <c r="F26" s="5" t="s">
        <v>24</v>
      </c>
      <c r="G26" s="5" t="s">
        <v>23</v>
      </c>
      <c r="H26" s="5" t="s">
        <v>24</v>
      </c>
      <c r="I26" s="5" t="s">
        <v>25</v>
      </c>
      <c r="J26" s="47" t="s">
        <v>23</v>
      </c>
      <c r="K26" s="16" t="s">
        <v>40</v>
      </c>
      <c r="L26" s="38"/>
      <c r="M26" s="38"/>
      <c r="N26" s="38"/>
      <c r="O26" s="38"/>
      <c r="P26" s="38"/>
      <c r="Q26" s="24">
        <f>Q27+Q28+Q29+Q30</f>
        <v>2713.5278900000003</v>
      </c>
      <c r="R26" s="24">
        <f>R27+R28+R29+R30</f>
        <v>1968.95</v>
      </c>
      <c r="S26" s="24">
        <f>S27+S28+S29+S30</f>
        <v>2256.5</v>
      </c>
      <c r="T26" s="24">
        <f>T27+T28+T29+T30</f>
        <v>2346.75</v>
      </c>
      <c r="U26" s="24">
        <f>U27+U28+U29+U30</f>
        <v>2441.25</v>
      </c>
    </row>
    <row r="27" spans="2:23" ht="84.75" customHeight="1">
      <c r="B27" s="4">
        <f t="shared" si="0"/>
        <v>19</v>
      </c>
      <c r="C27" s="8">
        <v>9</v>
      </c>
      <c r="D27" s="66" t="s">
        <v>4</v>
      </c>
      <c r="E27" s="66" t="s">
        <v>39</v>
      </c>
      <c r="F27" s="66" t="s">
        <v>35</v>
      </c>
      <c r="G27" s="66" t="s">
        <v>42</v>
      </c>
      <c r="H27" s="66" t="s">
        <v>44</v>
      </c>
      <c r="I27" s="66" t="s">
        <v>25</v>
      </c>
      <c r="J27" s="66" t="s">
        <v>41</v>
      </c>
      <c r="K27" s="44" t="s">
        <v>136</v>
      </c>
      <c r="L27" s="39" t="s">
        <v>81</v>
      </c>
      <c r="M27" s="35">
        <v>50</v>
      </c>
      <c r="N27" s="35">
        <v>50</v>
      </c>
      <c r="O27" s="35">
        <v>50</v>
      </c>
      <c r="P27" s="35">
        <v>50</v>
      </c>
      <c r="Q27" s="22">
        <v>2598.37789</v>
      </c>
      <c r="R27" s="22">
        <v>1609.25</v>
      </c>
      <c r="S27" s="22">
        <v>1976</v>
      </c>
      <c r="T27" s="22">
        <v>2055.05</v>
      </c>
      <c r="U27" s="22">
        <v>2137.25</v>
      </c>
      <c r="V27" s="13"/>
      <c r="W27" s="68"/>
    </row>
    <row r="28" spans="2:21" ht="82.5" customHeight="1">
      <c r="B28" s="4">
        <f t="shared" si="0"/>
        <v>20</v>
      </c>
      <c r="C28" s="8">
        <v>9</v>
      </c>
      <c r="D28" s="66" t="s">
        <v>76</v>
      </c>
      <c r="E28" s="66" t="s">
        <v>39</v>
      </c>
      <c r="F28" s="66" t="s">
        <v>35</v>
      </c>
      <c r="G28" s="66" t="s">
        <v>45</v>
      </c>
      <c r="H28" s="66" t="s">
        <v>44</v>
      </c>
      <c r="I28" s="66" t="s">
        <v>25</v>
      </c>
      <c r="J28" s="66" t="s">
        <v>41</v>
      </c>
      <c r="K28" s="39" t="s">
        <v>137</v>
      </c>
      <c r="L28" s="39" t="s">
        <v>81</v>
      </c>
      <c r="M28" s="35">
        <v>100</v>
      </c>
      <c r="N28" s="35">
        <v>100</v>
      </c>
      <c r="O28" s="35">
        <v>100</v>
      </c>
      <c r="P28" s="35">
        <v>100</v>
      </c>
      <c r="Q28" s="22">
        <v>77.197</v>
      </c>
      <c r="R28" s="22">
        <v>235.7</v>
      </c>
      <c r="S28" s="22">
        <v>226</v>
      </c>
      <c r="T28" s="22">
        <v>235</v>
      </c>
      <c r="U28" s="22">
        <v>245</v>
      </c>
    </row>
    <row r="29" spans="2:21" ht="80.25" customHeight="1">
      <c r="B29" s="4">
        <f t="shared" si="0"/>
        <v>21</v>
      </c>
      <c r="C29" s="8">
        <v>9</v>
      </c>
      <c r="D29" s="66" t="s">
        <v>4</v>
      </c>
      <c r="E29" s="66" t="s">
        <v>39</v>
      </c>
      <c r="F29" s="66" t="s">
        <v>35</v>
      </c>
      <c r="G29" s="66" t="s">
        <v>67</v>
      </c>
      <c r="H29" s="66" t="s">
        <v>44</v>
      </c>
      <c r="I29" s="66" t="s">
        <v>25</v>
      </c>
      <c r="J29" s="66" t="s">
        <v>41</v>
      </c>
      <c r="K29" s="20" t="s">
        <v>75</v>
      </c>
      <c r="L29" s="39" t="s">
        <v>81</v>
      </c>
      <c r="M29" s="35">
        <v>100</v>
      </c>
      <c r="N29" s="35">
        <v>100</v>
      </c>
      <c r="O29" s="35">
        <v>100</v>
      </c>
      <c r="P29" s="35">
        <v>100</v>
      </c>
      <c r="Q29" s="22">
        <v>0</v>
      </c>
      <c r="R29" s="22">
        <v>68.34</v>
      </c>
      <c r="S29" s="22">
        <v>0</v>
      </c>
      <c r="T29" s="22">
        <v>0</v>
      </c>
      <c r="U29" s="22">
        <v>0</v>
      </c>
    </row>
    <row r="30" spans="2:21" ht="32.25" customHeight="1">
      <c r="B30" s="4">
        <f t="shared" si="0"/>
        <v>22</v>
      </c>
      <c r="C30" s="8">
        <v>9</v>
      </c>
      <c r="D30" s="66" t="s">
        <v>4</v>
      </c>
      <c r="E30" s="66" t="s">
        <v>39</v>
      </c>
      <c r="F30" s="66" t="s">
        <v>35</v>
      </c>
      <c r="G30" s="66" t="s">
        <v>124</v>
      </c>
      <c r="H30" s="66" t="s">
        <v>44</v>
      </c>
      <c r="I30" s="66" t="s">
        <v>25</v>
      </c>
      <c r="J30" s="66" t="s">
        <v>41</v>
      </c>
      <c r="K30" s="39" t="s">
        <v>138</v>
      </c>
      <c r="L30" s="39" t="s">
        <v>81</v>
      </c>
      <c r="M30" s="35">
        <v>100</v>
      </c>
      <c r="N30" s="35">
        <v>100</v>
      </c>
      <c r="O30" s="35">
        <v>100</v>
      </c>
      <c r="P30" s="35">
        <v>100</v>
      </c>
      <c r="Q30" s="21">
        <v>37.953</v>
      </c>
      <c r="R30" s="21">
        <v>55.66</v>
      </c>
      <c r="S30" s="22">
        <v>54.5</v>
      </c>
      <c r="T30" s="22">
        <v>56.7</v>
      </c>
      <c r="U30" s="22">
        <v>59</v>
      </c>
    </row>
    <row r="31" spans="2:21" ht="31.5">
      <c r="B31" s="4">
        <f t="shared" si="0"/>
        <v>23</v>
      </c>
      <c r="C31" s="8">
        <v>9</v>
      </c>
      <c r="D31" s="5" t="s">
        <v>4</v>
      </c>
      <c r="E31" s="5" t="s">
        <v>46</v>
      </c>
      <c r="F31" s="5" t="s">
        <v>24</v>
      </c>
      <c r="G31" s="5" t="s">
        <v>23</v>
      </c>
      <c r="H31" s="5" t="s">
        <v>24</v>
      </c>
      <c r="I31" s="5" t="s">
        <v>25</v>
      </c>
      <c r="J31" s="47" t="s">
        <v>23</v>
      </c>
      <c r="K31" s="16" t="s">
        <v>47</v>
      </c>
      <c r="L31" s="38"/>
      <c r="M31" s="38"/>
      <c r="N31" s="38"/>
      <c r="O31" s="38"/>
      <c r="P31" s="38"/>
      <c r="Q31" s="24">
        <f>Q32</f>
        <v>173.98233</v>
      </c>
      <c r="R31" s="24">
        <f>R32</f>
        <v>0</v>
      </c>
      <c r="S31" s="27">
        <f>S32</f>
        <v>0</v>
      </c>
      <c r="T31" s="27">
        <f>T32</f>
        <v>0</v>
      </c>
      <c r="U31" s="27">
        <f>U32</f>
        <v>0</v>
      </c>
    </row>
    <row r="32" spans="2:21" ht="48.75" customHeight="1">
      <c r="B32" s="4">
        <f t="shared" si="0"/>
        <v>24</v>
      </c>
      <c r="C32" s="8">
        <v>9</v>
      </c>
      <c r="D32" s="66" t="s">
        <v>4</v>
      </c>
      <c r="E32" s="66" t="s">
        <v>46</v>
      </c>
      <c r="F32" s="66" t="s">
        <v>48</v>
      </c>
      <c r="G32" s="66" t="s">
        <v>42</v>
      </c>
      <c r="H32" s="66" t="s">
        <v>44</v>
      </c>
      <c r="I32" s="66" t="s">
        <v>25</v>
      </c>
      <c r="J32" s="66" t="s">
        <v>49</v>
      </c>
      <c r="K32" s="39" t="s">
        <v>139</v>
      </c>
      <c r="L32" s="39" t="s">
        <v>81</v>
      </c>
      <c r="M32" s="39">
        <v>50</v>
      </c>
      <c r="N32" s="39">
        <v>50</v>
      </c>
      <c r="O32" s="39">
        <v>50</v>
      </c>
      <c r="P32" s="39">
        <v>50</v>
      </c>
      <c r="Q32" s="21">
        <v>173.98233</v>
      </c>
      <c r="R32" s="21">
        <v>0</v>
      </c>
      <c r="S32" s="22">
        <v>0</v>
      </c>
      <c r="T32" s="22">
        <v>0</v>
      </c>
      <c r="U32" s="22">
        <v>0</v>
      </c>
    </row>
    <row r="33" spans="2:26" s="70" customFormat="1" ht="32.25" customHeight="1">
      <c r="B33" s="4">
        <f t="shared" si="0"/>
        <v>25</v>
      </c>
      <c r="C33" s="25">
        <v>9</v>
      </c>
      <c r="D33" s="34" t="s">
        <v>4</v>
      </c>
      <c r="E33" s="34" t="s">
        <v>125</v>
      </c>
      <c r="F33" s="34" t="s">
        <v>24</v>
      </c>
      <c r="G33" s="34" t="s">
        <v>24</v>
      </c>
      <c r="H33" s="34" t="s">
        <v>24</v>
      </c>
      <c r="I33" s="34" t="s">
        <v>25</v>
      </c>
      <c r="J33" s="34" t="s">
        <v>23</v>
      </c>
      <c r="K33" s="33" t="s">
        <v>127</v>
      </c>
      <c r="L33" s="39"/>
      <c r="M33" s="38"/>
      <c r="N33" s="38"/>
      <c r="O33" s="38"/>
      <c r="P33" s="38"/>
      <c r="Q33" s="24">
        <f>Q34</f>
        <v>556.99736</v>
      </c>
      <c r="R33" s="24">
        <f>R34</f>
        <v>0</v>
      </c>
      <c r="S33" s="24">
        <f>S34</f>
        <v>0</v>
      </c>
      <c r="T33" s="24">
        <f>T34</f>
        <v>0</v>
      </c>
      <c r="U33" s="24">
        <f>U34</f>
        <v>0</v>
      </c>
      <c r="V33" s="69"/>
      <c r="W33" s="69"/>
      <c r="X33" s="69"/>
      <c r="Y33" s="69"/>
      <c r="Z33" s="69"/>
    </row>
    <row r="34" spans="2:21" ht="66" customHeight="1">
      <c r="B34" s="4">
        <f t="shared" si="0"/>
        <v>26</v>
      </c>
      <c r="C34" s="8">
        <v>9</v>
      </c>
      <c r="D34" s="66" t="s">
        <v>4</v>
      </c>
      <c r="E34" s="66" t="s">
        <v>125</v>
      </c>
      <c r="F34" s="66" t="s">
        <v>79</v>
      </c>
      <c r="G34" s="66" t="s">
        <v>31</v>
      </c>
      <c r="H34" s="66" t="s">
        <v>44</v>
      </c>
      <c r="I34" s="66" t="s">
        <v>25</v>
      </c>
      <c r="J34" s="66" t="s">
        <v>126</v>
      </c>
      <c r="K34" s="44" t="s">
        <v>146</v>
      </c>
      <c r="L34" s="39" t="s">
        <v>81</v>
      </c>
      <c r="M34" s="39"/>
      <c r="N34" s="39"/>
      <c r="O34" s="39"/>
      <c r="P34" s="39"/>
      <c r="Q34" s="21">
        <v>556.99736</v>
      </c>
      <c r="R34" s="21">
        <v>0</v>
      </c>
      <c r="S34" s="21">
        <v>0</v>
      </c>
      <c r="T34" s="21">
        <v>0</v>
      </c>
      <c r="U34" s="21">
        <v>0</v>
      </c>
    </row>
    <row r="35" spans="2:27" ht="27" customHeight="1">
      <c r="B35" s="4">
        <f t="shared" si="0"/>
        <v>27</v>
      </c>
      <c r="C35" s="8">
        <v>0</v>
      </c>
      <c r="D35" s="5" t="s">
        <v>8</v>
      </c>
      <c r="E35" s="5" t="s">
        <v>24</v>
      </c>
      <c r="F35" s="5" t="s">
        <v>24</v>
      </c>
      <c r="G35" s="5" t="s">
        <v>23</v>
      </c>
      <c r="H35" s="5" t="s">
        <v>24</v>
      </c>
      <c r="I35" s="5" t="s">
        <v>25</v>
      </c>
      <c r="J35" s="47" t="s">
        <v>23</v>
      </c>
      <c r="K35" s="16" t="s">
        <v>51</v>
      </c>
      <c r="L35" s="38"/>
      <c r="M35" s="38"/>
      <c r="N35" s="38"/>
      <c r="O35" s="38"/>
      <c r="P35" s="38"/>
      <c r="Q35" s="24">
        <f>Q36+Q64+Q70</f>
        <v>112711.86794000001</v>
      </c>
      <c r="R35" s="24">
        <f>R36+R64+R70</f>
        <v>328778.45038000005</v>
      </c>
      <c r="S35" s="24">
        <f>S36+S65</f>
        <v>26313.001</v>
      </c>
      <c r="T35" s="24">
        <f>T36+T65</f>
        <v>16775.637</v>
      </c>
      <c r="U35" s="24">
        <f>U36+U65</f>
        <v>16954.42</v>
      </c>
      <c r="Y35" s="51">
        <v>1140338.771</v>
      </c>
      <c r="Z35" s="51">
        <v>1178604.394</v>
      </c>
      <c r="AA35" s="71"/>
    </row>
    <row r="36" spans="2:27" s="70" customFormat="1" ht="51" customHeight="1">
      <c r="B36" s="4">
        <f t="shared" si="0"/>
        <v>28</v>
      </c>
      <c r="C36" s="25">
        <v>0</v>
      </c>
      <c r="D36" s="5" t="s">
        <v>8</v>
      </c>
      <c r="E36" s="5" t="s">
        <v>32</v>
      </c>
      <c r="F36" s="5" t="s">
        <v>24</v>
      </c>
      <c r="G36" s="5" t="s">
        <v>23</v>
      </c>
      <c r="H36" s="5" t="s">
        <v>24</v>
      </c>
      <c r="I36" s="5" t="s">
        <v>25</v>
      </c>
      <c r="J36" s="47" t="s">
        <v>23</v>
      </c>
      <c r="K36" s="16" t="s">
        <v>52</v>
      </c>
      <c r="L36" s="38"/>
      <c r="M36" s="38"/>
      <c r="N36" s="38"/>
      <c r="O36" s="38"/>
      <c r="P36" s="38"/>
      <c r="Q36" s="24">
        <f>Q37+Q39+Q54+Q56</f>
        <v>118859.39094000001</v>
      </c>
      <c r="R36" s="24">
        <f>R37+R39+R54+R56</f>
        <v>334925.97338000004</v>
      </c>
      <c r="S36" s="24">
        <f>S37+S39+S54+S56</f>
        <v>26131.4</v>
      </c>
      <c r="T36" s="24">
        <f>T37+T39+T54+T56</f>
        <v>16539.035</v>
      </c>
      <c r="U36" s="24">
        <f>U37+U39+U54+U56</f>
        <v>16539.035</v>
      </c>
      <c r="V36" s="69"/>
      <c r="W36" s="69"/>
      <c r="X36" s="69"/>
      <c r="Y36" s="69">
        <f>Y35-T35</f>
        <v>1123563.1339999998</v>
      </c>
      <c r="Z36" s="69">
        <f>Z35-U35</f>
        <v>1161649.9740000002</v>
      </c>
      <c r="AA36" s="72"/>
    </row>
    <row r="37" spans="2:21" ht="31.5" customHeight="1">
      <c r="B37" s="4">
        <f t="shared" si="0"/>
        <v>29</v>
      </c>
      <c r="C37" s="8">
        <v>9</v>
      </c>
      <c r="D37" s="5" t="s">
        <v>8</v>
      </c>
      <c r="E37" s="5" t="s">
        <v>32</v>
      </c>
      <c r="F37" s="5" t="s">
        <v>43</v>
      </c>
      <c r="G37" s="5" t="s">
        <v>23</v>
      </c>
      <c r="H37" s="5" t="s">
        <v>24</v>
      </c>
      <c r="I37" s="5" t="s">
        <v>25</v>
      </c>
      <c r="J37" s="47" t="s">
        <v>53</v>
      </c>
      <c r="K37" s="16" t="s">
        <v>54</v>
      </c>
      <c r="L37" s="38"/>
      <c r="M37" s="38"/>
      <c r="N37" s="38"/>
      <c r="O37" s="38"/>
      <c r="P37" s="38"/>
      <c r="Q37" s="24">
        <f>Q38</f>
        <v>2082.7</v>
      </c>
      <c r="R37" s="21">
        <f>R38</f>
        <v>2776.928</v>
      </c>
      <c r="S37" s="21">
        <f>S38</f>
        <v>3979.5</v>
      </c>
      <c r="T37" s="21">
        <f>T38</f>
        <v>3183.6</v>
      </c>
      <c r="U37" s="21">
        <f>U38</f>
        <v>3183.6</v>
      </c>
    </row>
    <row r="38" spans="2:21" ht="35.25" customHeight="1">
      <c r="B38" s="4">
        <f t="shared" si="0"/>
        <v>30</v>
      </c>
      <c r="C38" s="8">
        <v>9</v>
      </c>
      <c r="D38" s="66" t="s">
        <v>8</v>
      </c>
      <c r="E38" s="66" t="s">
        <v>32</v>
      </c>
      <c r="F38" s="66" t="s">
        <v>55</v>
      </c>
      <c r="G38" s="66" t="s">
        <v>56</v>
      </c>
      <c r="H38" s="66" t="s">
        <v>44</v>
      </c>
      <c r="I38" s="66" t="s">
        <v>61</v>
      </c>
      <c r="J38" s="66" t="s">
        <v>66</v>
      </c>
      <c r="K38" s="20" t="s">
        <v>82</v>
      </c>
      <c r="L38" s="39" t="s">
        <v>81</v>
      </c>
      <c r="M38" s="39">
        <v>100</v>
      </c>
      <c r="N38" s="39">
        <v>100</v>
      </c>
      <c r="O38" s="39">
        <v>100</v>
      </c>
      <c r="P38" s="39">
        <v>100</v>
      </c>
      <c r="Q38" s="21">
        <v>2082.7</v>
      </c>
      <c r="R38" s="21">
        <v>2776.928</v>
      </c>
      <c r="S38" s="21">
        <v>3979.5</v>
      </c>
      <c r="T38" s="21">
        <v>3183.6</v>
      </c>
      <c r="U38" s="21">
        <v>3183.6</v>
      </c>
    </row>
    <row r="39" spans="2:21" ht="34.5" customHeight="1">
      <c r="B39" s="4">
        <f t="shared" si="0"/>
        <v>31</v>
      </c>
      <c r="C39" s="25">
        <v>0</v>
      </c>
      <c r="D39" s="34" t="s">
        <v>8</v>
      </c>
      <c r="E39" s="34" t="s">
        <v>32</v>
      </c>
      <c r="F39" s="34" t="s">
        <v>84</v>
      </c>
      <c r="G39" s="34" t="s">
        <v>23</v>
      </c>
      <c r="H39" s="34" t="s">
        <v>24</v>
      </c>
      <c r="I39" s="34" t="s">
        <v>25</v>
      </c>
      <c r="J39" s="34" t="s">
        <v>66</v>
      </c>
      <c r="K39" s="26" t="s">
        <v>83</v>
      </c>
      <c r="L39" s="38"/>
      <c r="M39" s="38"/>
      <c r="N39" s="38"/>
      <c r="O39" s="38"/>
      <c r="P39" s="38"/>
      <c r="Q39" s="24">
        <f>Q41+Q42+Q43</f>
        <v>102993.71338</v>
      </c>
      <c r="R39" s="24">
        <f>R40+R41+R42+R43</f>
        <v>318264.62838</v>
      </c>
      <c r="S39" s="24">
        <f>S40+S41+S42+S43</f>
        <v>10107.065</v>
      </c>
      <c r="T39" s="24">
        <f>T40+T41+T42+T43</f>
        <v>514.7</v>
      </c>
      <c r="U39" s="24">
        <f>U40+U41+U42+U43</f>
        <v>514.7</v>
      </c>
    </row>
    <row r="40" spans="2:21" ht="138.75" customHeight="1" hidden="1">
      <c r="B40" s="4">
        <f t="shared" si="0"/>
        <v>32</v>
      </c>
      <c r="C40" s="8">
        <v>9</v>
      </c>
      <c r="D40" s="66" t="s">
        <v>8</v>
      </c>
      <c r="E40" s="66" t="s">
        <v>32</v>
      </c>
      <c r="F40" s="66" t="s">
        <v>84</v>
      </c>
      <c r="G40" s="66" t="s">
        <v>86</v>
      </c>
      <c r="H40" s="66" t="s">
        <v>44</v>
      </c>
      <c r="I40" s="66" t="s">
        <v>25</v>
      </c>
      <c r="J40" s="66" t="s">
        <v>66</v>
      </c>
      <c r="K40" s="20" t="s">
        <v>85</v>
      </c>
      <c r="L40" s="39" t="s">
        <v>81</v>
      </c>
      <c r="M40" s="39">
        <v>100</v>
      </c>
      <c r="N40" s="39">
        <v>100</v>
      </c>
      <c r="O40" s="39">
        <v>100</v>
      </c>
      <c r="P40" s="39">
        <v>100</v>
      </c>
      <c r="Q40" s="21">
        <f>Q40:Q425</f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92.25" customHeight="1">
      <c r="B41" s="4">
        <v>32</v>
      </c>
      <c r="C41" s="8">
        <v>9</v>
      </c>
      <c r="D41" s="66" t="s">
        <v>8</v>
      </c>
      <c r="E41" s="66" t="s">
        <v>32</v>
      </c>
      <c r="F41" s="66" t="s">
        <v>84</v>
      </c>
      <c r="G41" s="66" t="s">
        <v>87</v>
      </c>
      <c r="H41" s="66" t="s">
        <v>44</v>
      </c>
      <c r="I41" s="66" t="s">
        <v>25</v>
      </c>
      <c r="J41" s="66" t="s">
        <v>66</v>
      </c>
      <c r="K41" s="39" t="s">
        <v>147</v>
      </c>
      <c r="L41" s="39" t="s">
        <v>81</v>
      </c>
      <c r="M41" s="39">
        <v>100</v>
      </c>
      <c r="N41" s="39">
        <v>100</v>
      </c>
      <c r="O41" s="39">
        <v>100</v>
      </c>
      <c r="P41" s="39">
        <v>100</v>
      </c>
      <c r="Q41" s="21">
        <v>1176.904</v>
      </c>
      <c r="R41" s="21">
        <v>1176.904</v>
      </c>
      <c r="S41" s="21">
        <v>0</v>
      </c>
      <c r="T41" s="21">
        <v>0</v>
      </c>
      <c r="U41" s="21">
        <v>0</v>
      </c>
    </row>
    <row r="42" spans="2:21" ht="34.5" customHeight="1">
      <c r="B42" s="4">
        <v>33</v>
      </c>
      <c r="C42" s="8">
        <v>9</v>
      </c>
      <c r="D42" s="66" t="s">
        <v>8</v>
      </c>
      <c r="E42" s="66" t="s">
        <v>32</v>
      </c>
      <c r="F42" s="66" t="s">
        <v>88</v>
      </c>
      <c r="G42" s="66" t="s">
        <v>89</v>
      </c>
      <c r="H42" s="66" t="s">
        <v>44</v>
      </c>
      <c r="I42" s="66" t="s">
        <v>25</v>
      </c>
      <c r="J42" s="66" t="s">
        <v>66</v>
      </c>
      <c r="K42" s="20" t="s">
        <v>90</v>
      </c>
      <c r="L42" s="39" t="s">
        <v>81</v>
      </c>
      <c r="M42" s="39">
        <v>100</v>
      </c>
      <c r="N42" s="39">
        <v>100</v>
      </c>
      <c r="O42" s="39">
        <v>100</v>
      </c>
      <c r="P42" s="39">
        <v>100</v>
      </c>
      <c r="Q42" s="21">
        <v>9126.02438</v>
      </c>
      <c r="R42" s="21">
        <v>9126.02438</v>
      </c>
      <c r="S42" s="21">
        <v>10107.065</v>
      </c>
      <c r="T42" s="21">
        <v>514.7</v>
      </c>
      <c r="U42" s="21">
        <v>514.7</v>
      </c>
    </row>
    <row r="43" spans="2:26" s="70" customFormat="1" ht="29.25" customHeight="1">
      <c r="B43" s="4">
        <v>34</v>
      </c>
      <c r="C43" s="25">
        <v>9</v>
      </c>
      <c r="D43" s="34" t="s">
        <v>8</v>
      </c>
      <c r="E43" s="34" t="s">
        <v>32</v>
      </c>
      <c r="F43" s="34" t="s">
        <v>91</v>
      </c>
      <c r="G43" s="34" t="s">
        <v>57</v>
      </c>
      <c r="H43" s="34" t="s">
        <v>44</v>
      </c>
      <c r="I43" s="34" t="s">
        <v>25</v>
      </c>
      <c r="J43" s="34" t="s">
        <v>66</v>
      </c>
      <c r="K43" s="38" t="s">
        <v>92</v>
      </c>
      <c r="L43" s="38"/>
      <c r="M43" s="38"/>
      <c r="N43" s="38"/>
      <c r="O43" s="38"/>
      <c r="P43" s="38"/>
      <c r="Q43" s="24">
        <f>Q44+Q45+Q46+Q47+Q48+Q49+Q50+Q51+Q53</f>
        <v>92690.785</v>
      </c>
      <c r="R43" s="24">
        <f>R44+R45+R46+R47+R48+R49+R50+R51+R53+R52</f>
        <v>307961.7</v>
      </c>
      <c r="S43" s="24">
        <f>S44+S45+S46+S47+S48+S49+S50+S51+S53</f>
        <v>0</v>
      </c>
      <c r="T43" s="24">
        <f>T44+T45+T46+T47+T48+T49+T50+T51+T53</f>
        <v>0</v>
      </c>
      <c r="U43" s="24">
        <f>U44+U45+U46+U47+U48+U49+U50+U51+U53</f>
        <v>0</v>
      </c>
      <c r="V43" s="69"/>
      <c r="W43" s="69"/>
      <c r="X43" s="69"/>
      <c r="Y43" s="69"/>
      <c r="Z43" s="69"/>
    </row>
    <row r="44" spans="2:21" ht="66.75" customHeight="1" hidden="1">
      <c r="B44" s="4">
        <v>32</v>
      </c>
      <c r="C44" s="8">
        <v>9</v>
      </c>
      <c r="D44" s="66" t="s">
        <v>8</v>
      </c>
      <c r="E44" s="66" t="s">
        <v>32</v>
      </c>
      <c r="F44" s="66" t="s">
        <v>91</v>
      </c>
      <c r="G44" s="66" t="s">
        <v>57</v>
      </c>
      <c r="H44" s="66" t="s">
        <v>44</v>
      </c>
      <c r="I44" s="66" t="s">
        <v>93</v>
      </c>
      <c r="J44" s="66" t="s">
        <v>66</v>
      </c>
      <c r="K44" s="39" t="s">
        <v>95</v>
      </c>
      <c r="L44" s="39" t="s">
        <v>81</v>
      </c>
      <c r="M44" s="39">
        <v>100</v>
      </c>
      <c r="N44" s="39">
        <v>100</v>
      </c>
      <c r="O44" s="39">
        <v>100</v>
      </c>
      <c r="P44" s="39">
        <v>100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2:21" ht="67.5" customHeight="1">
      <c r="B45" s="4">
        <v>35</v>
      </c>
      <c r="C45" s="8">
        <v>9</v>
      </c>
      <c r="D45" s="66" t="s">
        <v>8</v>
      </c>
      <c r="E45" s="66" t="s">
        <v>32</v>
      </c>
      <c r="F45" s="66" t="s">
        <v>91</v>
      </c>
      <c r="G45" s="66" t="s">
        <v>57</v>
      </c>
      <c r="H45" s="66" t="s">
        <v>44</v>
      </c>
      <c r="I45" s="66" t="s">
        <v>94</v>
      </c>
      <c r="J45" s="66" t="s">
        <v>66</v>
      </c>
      <c r="K45" s="39" t="s">
        <v>95</v>
      </c>
      <c r="L45" s="39" t="s">
        <v>81</v>
      </c>
      <c r="M45" s="39">
        <v>100</v>
      </c>
      <c r="N45" s="39">
        <v>100</v>
      </c>
      <c r="O45" s="39">
        <v>100</v>
      </c>
      <c r="P45" s="39">
        <v>100</v>
      </c>
      <c r="Q45" s="21">
        <v>0</v>
      </c>
      <c r="R45" s="21">
        <v>25100</v>
      </c>
      <c r="S45" s="21">
        <v>0</v>
      </c>
      <c r="T45" s="21">
        <v>0</v>
      </c>
      <c r="U45" s="21">
        <v>0</v>
      </c>
    </row>
    <row r="46" spans="2:21" ht="41.25" customHeight="1" hidden="1">
      <c r="B46" s="4">
        <f t="shared" si="0"/>
        <v>36</v>
      </c>
      <c r="C46" s="8">
        <v>9</v>
      </c>
      <c r="D46" s="66" t="s">
        <v>8</v>
      </c>
      <c r="E46" s="66" t="s">
        <v>32</v>
      </c>
      <c r="F46" s="66" t="s">
        <v>91</v>
      </c>
      <c r="G46" s="66" t="s">
        <v>57</v>
      </c>
      <c r="H46" s="66" t="s">
        <v>44</v>
      </c>
      <c r="I46" s="66" t="s">
        <v>58</v>
      </c>
      <c r="J46" s="66" t="s">
        <v>66</v>
      </c>
      <c r="K46" s="39" t="s">
        <v>96</v>
      </c>
      <c r="L46" s="39" t="s">
        <v>81</v>
      </c>
      <c r="M46" s="39">
        <v>100</v>
      </c>
      <c r="N46" s="39">
        <v>100</v>
      </c>
      <c r="O46" s="39">
        <v>100</v>
      </c>
      <c r="P46" s="39">
        <v>100</v>
      </c>
      <c r="Q46" s="40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84" customHeight="1" hidden="1">
      <c r="B47" s="4">
        <f t="shared" si="0"/>
        <v>37</v>
      </c>
      <c r="C47" s="8">
        <v>9</v>
      </c>
      <c r="D47" s="66" t="s">
        <v>8</v>
      </c>
      <c r="E47" s="66" t="s">
        <v>32</v>
      </c>
      <c r="F47" s="66" t="s">
        <v>91</v>
      </c>
      <c r="G47" s="66" t="s">
        <v>57</v>
      </c>
      <c r="H47" s="66" t="s">
        <v>44</v>
      </c>
      <c r="I47" s="66" t="s">
        <v>97</v>
      </c>
      <c r="J47" s="66" t="s">
        <v>66</v>
      </c>
      <c r="K47" s="39" t="s">
        <v>98</v>
      </c>
      <c r="L47" s="39" t="s">
        <v>81</v>
      </c>
      <c r="M47" s="39">
        <v>100</v>
      </c>
      <c r="N47" s="39">
        <v>100</v>
      </c>
      <c r="O47" s="39">
        <v>100</v>
      </c>
      <c r="P47" s="39">
        <v>100</v>
      </c>
      <c r="Q47" s="40">
        <v>0</v>
      </c>
      <c r="R47" s="21">
        <v>0</v>
      </c>
      <c r="S47" s="22">
        <v>0</v>
      </c>
      <c r="T47" s="22">
        <v>0</v>
      </c>
      <c r="U47" s="22">
        <v>0</v>
      </c>
    </row>
    <row r="48" spans="2:21" ht="61.5" customHeight="1" hidden="1">
      <c r="B48" s="4">
        <f t="shared" si="0"/>
        <v>38</v>
      </c>
      <c r="C48" s="8">
        <v>9</v>
      </c>
      <c r="D48" s="66" t="s">
        <v>8</v>
      </c>
      <c r="E48" s="66" t="s">
        <v>32</v>
      </c>
      <c r="F48" s="66" t="s">
        <v>91</v>
      </c>
      <c r="G48" s="66" t="s">
        <v>57</v>
      </c>
      <c r="H48" s="66" t="s">
        <v>44</v>
      </c>
      <c r="I48" s="66" t="s">
        <v>99</v>
      </c>
      <c r="J48" s="66" t="s">
        <v>66</v>
      </c>
      <c r="K48" s="39" t="s">
        <v>100</v>
      </c>
      <c r="L48" s="39" t="s">
        <v>81</v>
      </c>
      <c r="M48" s="39">
        <v>100</v>
      </c>
      <c r="N48" s="39">
        <v>100</v>
      </c>
      <c r="O48" s="39">
        <v>100</v>
      </c>
      <c r="P48" s="39">
        <v>100</v>
      </c>
      <c r="Q48" s="40">
        <v>0</v>
      </c>
      <c r="R48" s="21">
        <v>0</v>
      </c>
      <c r="S48" s="22">
        <v>0</v>
      </c>
      <c r="T48" s="22">
        <v>0</v>
      </c>
      <c r="U48" s="22">
        <v>0</v>
      </c>
    </row>
    <row r="49" spans="2:21" ht="70.5" customHeight="1" hidden="1">
      <c r="B49" s="4">
        <f t="shared" si="0"/>
        <v>39</v>
      </c>
      <c r="C49" s="8">
        <v>9</v>
      </c>
      <c r="D49" s="66" t="s">
        <v>8</v>
      </c>
      <c r="E49" s="66" t="s">
        <v>32</v>
      </c>
      <c r="F49" s="66" t="s">
        <v>91</v>
      </c>
      <c r="G49" s="66" t="s">
        <v>57</v>
      </c>
      <c r="H49" s="66" t="s">
        <v>44</v>
      </c>
      <c r="I49" s="66" t="s">
        <v>101</v>
      </c>
      <c r="J49" s="66" t="s">
        <v>66</v>
      </c>
      <c r="K49" s="39" t="s">
        <v>102</v>
      </c>
      <c r="L49" s="39" t="s">
        <v>81</v>
      </c>
      <c r="M49" s="39">
        <v>100</v>
      </c>
      <c r="N49" s="39">
        <v>100</v>
      </c>
      <c r="O49" s="39">
        <v>100</v>
      </c>
      <c r="P49" s="39">
        <v>100</v>
      </c>
      <c r="Q49" s="40">
        <v>0</v>
      </c>
      <c r="R49" s="21">
        <v>0</v>
      </c>
      <c r="S49" s="22">
        <v>0</v>
      </c>
      <c r="T49" s="22">
        <v>0</v>
      </c>
      <c r="U49" s="22">
        <v>0</v>
      </c>
    </row>
    <row r="50" spans="2:21" ht="70.5" customHeight="1">
      <c r="B50" s="4">
        <v>36</v>
      </c>
      <c r="C50" s="8">
        <v>9</v>
      </c>
      <c r="D50" s="66" t="s">
        <v>8</v>
      </c>
      <c r="E50" s="66" t="s">
        <v>32</v>
      </c>
      <c r="F50" s="66" t="s">
        <v>91</v>
      </c>
      <c r="G50" s="66" t="s">
        <v>57</v>
      </c>
      <c r="H50" s="66" t="s">
        <v>44</v>
      </c>
      <c r="I50" s="66" t="s">
        <v>103</v>
      </c>
      <c r="J50" s="66" t="s">
        <v>66</v>
      </c>
      <c r="K50" s="39" t="s">
        <v>104</v>
      </c>
      <c r="L50" s="39" t="s">
        <v>81</v>
      </c>
      <c r="M50" s="39">
        <v>100</v>
      </c>
      <c r="N50" s="39">
        <v>100</v>
      </c>
      <c r="O50" s="39">
        <v>100</v>
      </c>
      <c r="P50" s="39">
        <v>100</v>
      </c>
      <c r="Q50" s="40">
        <v>8642.9</v>
      </c>
      <c r="R50" s="21">
        <v>8642.9</v>
      </c>
      <c r="S50" s="22">
        <v>0</v>
      </c>
      <c r="T50" s="22">
        <v>0</v>
      </c>
      <c r="U50" s="22">
        <v>0</v>
      </c>
    </row>
    <row r="51" spans="2:21" ht="162.75" customHeight="1">
      <c r="B51" s="4">
        <f t="shared" si="0"/>
        <v>37</v>
      </c>
      <c r="C51" s="8">
        <v>9</v>
      </c>
      <c r="D51" s="66" t="s">
        <v>8</v>
      </c>
      <c r="E51" s="66" t="s">
        <v>32</v>
      </c>
      <c r="F51" s="66" t="s">
        <v>91</v>
      </c>
      <c r="G51" s="66" t="s">
        <v>57</v>
      </c>
      <c r="H51" s="66" t="s">
        <v>44</v>
      </c>
      <c r="I51" s="66" t="s">
        <v>148</v>
      </c>
      <c r="J51" s="66" t="s">
        <v>66</v>
      </c>
      <c r="K51" s="20" t="s">
        <v>149</v>
      </c>
      <c r="L51" s="39" t="s">
        <v>81</v>
      </c>
      <c r="M51" s="39">
        <v>100</v>
      </c>
      <c r="N51" s="39">
        <v>100</v>
      </c>
      <c r="O51" s="39">
        <v>100</v>
      </c>
      <c r="P51" s="39">
        <v>100</v>
      </c>
      <c r="Q51" s="40">
        <v>9797.9</v>
      </c>
      <c r="R51" s="21">
        <v>13330.6</v>
      </c>
      <c r="S51" s="22">
        <v>0</v>
      </c>
      <c r="T51" s="22">
        <v>0</v>
      </c>
      <c r="U51" s="22">
        <v>0</v>
      </c>
    </row>
    <row r="52" spans="2:21" ht="63" customHeight="1">
      <c r="B52" s="4">
        <f t="shared" si="0"/>
        <v>38</v>
      </c>
      <c r="C52" s="8">
        <v>9</v>
      </c>
      <c r="D52" s="66" t="s">
        <v>8</v>
      </c>
      <c r="E52" s="66" t="s">
        <v>32</v>
      </c>
      <c r="F52" s="66" t="s">
        <v>91</v>
      </c>
      <c r="G52" s="66" t="s">
        <v>57</v>
      </c>
      <c r="H52" s="66" t="s">
        <v>44</v>
      </c>
      <c r="I52" s="66" t="s">
        <v>154</v>
      </c>
      <c r="J52" s="66" t="s">
        <v>66</v>
      </c>
      <c r="K52" s="20" t="s">
        <v>155</v>
      </c>
      <c r="L52" s="39" t="s">
        <v>81</v>
      </c>
      <c r="M52" s="39">
        <v>100</v>
      </c>
      <c r="N52" s="39">
        <v>100</v>
      </c>
      <c r="O52" s="39">
        <v>100</v>
      </c>
      <c r="P52" s="39">
        <v>100</v>
      </c>
      <c r="Q52" s="40">
        <v>0</v>
      </c>
      <c r="R52" s="21">
        <v>5888.2</v>
      </c>
      <c r="S52" s="22">
        <v>0</v>
      </c>
      <c r="T52" s="22">
        <v>0</v>
      </c>
      <c r="U52" s="22">
        <v>0</v>
      </c>
    </row>
    <row r="53" spans="2:21" ht="35.25" customHeight="1">
      <c r="B53" s="4">
        <f t="shared" si="0"/>
        <v>39</v>
      </c>
      <c r="C53" s="8">
        <v>9</v>
      </c>
      <c r="D53" s="66" t="s">
        <v>8</v>
      </c>
      <c r="E53" s="66" t="s">
        <v>32</v>
      </c>
      <c r="F53" s="66" t="s">
        <v>91</v>
      </c>
      <c r="G53" s="66" t="s">
        <v>57</v>
      </c>
      <c r="H53" s="66" t="s">
        <v>44</v>
      </c>
      <c r="I53" s="66" t="s">
        <v>106</v>
      </c>
      <c r="J53" s="66" t="s">
        <v>66</v>
      </c>
      <c r="K53" s="20" t="s">
        <v>107</v>
      </c>
      <c r="L53" s="39" t="s">
        <v>81</v>
      </c>
      <c r="M53" s="39">
        <v>100</v>
      </c>
      <c r="N53" s="39">
        <v>100</v>
      </c>
      <c r="O53" s="39">
        <v>100</v>
      </c>
      <c r="P53" s="39">
        <v>100</v>
      </c>
      <c r="Q53" s="40">
        <v>74249.985</v>
      </c>
      <c r="R53" s="21">
        <v>255000</v>
      </c>
      <c r="S53" s="22">
        <v>0</v>
      </c>
      <c r="T53" s="22">
        <v>0</v>
      </c>
      <c r="U53" s="22">
        <v>0</v>
      </c>
    </row>
    <row r="54" spans="2:26" s="70" customFormat="1" ht="49.5" customHeight="1">
      <c r="B54" s="4">
        <f t="shared" si="0"/>
        <v>40</v>
      </c>
      <c r="C54" s="25">
        <v>9</v>
      </c>
      <c r="D54" s="34" t="s">
        <v>8</v>
      </c>
      <c r="E54" s="34" t="s">
        <v>32</v>
      </c>
      <c r="F54" s="34" t="s">
        <v>50</v>
      </c>
      <c r="G54" s="34" t="s">
        <v>59</v>
      </c>
      <c r="H54" s="34" t="s">
        <v>24</v>
      </c>
      <c r="I54" s="34" t="s">
        <v>25</v>
      </c>
      <c r="J54" s="34" t="s">
        <v>66</v>
      </c>
      <c r="K54" s="26" t="s">
        <v>108</v>
      </c>
      <c r="L54" s="38"/>
      <c r="M54" s="41"/>
      <c r="N54" s="41"/>
      <c r="O54" s="41"/>
      <c r="P54" s="41"/>
      <c r="Q54" s="42">
        <f>Q55</f>
        <v>24.6</v>
      </c>
      <c r="R54" s="24">
        <f>R55</f>
        <v>103.289</v>
      </c>
      <c r="S54" s="24">
        <f>S55</f>
        <v>106.127</v>
      </c>
      <c r="T54" s="24">
        <f>T55</f>
        <v>106.127</v>
      </c>
      <c r="U54" s="24">
        <f>U55</f>
        <v>106.127</v>
      </c>
      <c r="V54" s="69"/>
      <c r="W54" s="69"/>
      <c r="X54" s="69"/>
      <c r="Y54" s="69"/>
      <c r="Z54" s="69"/>
    </row>
    <row r="55" spans="2:21" ht="68.25" customHeight="1">
      <c r="B55" s="4">
        <f t="shared" si="0"/>
        <v>41</v>
      </c>
      <c r="C55" s="8">
        <v>9</v>
      </c>
      <c r="D55" s="66" t="s">
        <v>8</v>
      </c>
      <c r="E55" s="66" t="s">
        <v>32</v>
      </c>
      <c r="F55" s="66" t="s">
        <v>50</v>
      </c>
      <c r="G55" s="66" t="s">
        <v>59</v>
      </c>
      <c r="H55" s="66" t="s">
        <v>44</v>
      </c>
      <c r="I55" s="66" t="s">
        <v>60</v>
      </c>
      <c r="J55" s="66" t="s">
        <v>66</v>
      </c>
      <c r="K55" s="20" t="s">
        <v>109</v>
      </c>
      <c r="L55" s="39" t="s">
        <v>81</v>
      </c>
      <c r="M55" s="39">
        <v>100</v>
      </c>
      <c r="N55" s="39">
        <v>100</v>
      </c>
      <c r="O55" s="39">
        <v>100</v>
      </c>
      <c r="P55" s="39">
        <v>100</v>
      </c>
      <c r="Q55" s="40">
        <v>24.6</v>
      </c>
      <c r="R55" s="21">
        <v>103.289</v>
      </c>
      <c r="S55" s="22">
        <v>106.127</v>
      </c>
      <c r="T55" s="22">
        <v>106.127</v>
      </c>
      <c r="U55" s="22">
        <v>106.127</v>
      </c>
    </row>
    <row r="56" spans="2:26" s="70" customFormat="1" ht="37.5" customHeight="1">
      <c r="B56" s="4">
        <f t="shared" si="0"/>
        <v>42</v>
      </c>
      <c r="C56" s="25">
        <v>9</v>
      </c>
      <c r="D56" s="34" t="s">
        <v>8</v>
      </c>
      <c r="E56" s="34" t="s">
        <v>32</v>
      </c>
      <c r="F56" s="34" t="s">
        <v>62</v>
      </c>
      <c r="G56" s="34" t="s">
        <v>57</v>
      </c>
      <c r="H56" s="34" t="s">
        <v>44</v>
      </c>
      <c r="I56" s="34" t="s">
        <v>25</v>
      </c>
      <c r="J56" s="34" t="s">
        <v>66</v>
      </c>
      <c r="K56" s="26" t="s">
        <v>110</v>
      </c>
      <c r="L56" s="38"/>
      <c r="M56" s="38"/>
      <c r="N56" s="38"/>
      <c r="O56" s="38"/>
      <c r="P56" s="38"/>
      <c r="Q56" s="24">
        <f>Q58+Q59+Q60+Q61+Q62+Q63+Q57</f>
        <v>13758.37756</v>
      </c>
      <c r="R56" s="24">
        <f>R58+R59+R60+R61+R62+R63+R57</f>
        <v>13781.128</v>
      </c>
      <c r="S56" s="24">
        <f>S58+S59+S60+S61+S62+S63+S57</f>
        <v>11938.708</v>
      </c>
      <c r="T56" s="24">
        <f>T58+T59+T60+T61+T62+T63+T57</f>
        <v>12734.608</v>
      </c>
      <c r="U56" s="24">
        <f>U58+U59+U60+U61+U62+U63+U57</f>
        <v>12734.608</v>
      </c>
      <c r="V56" s="69"/>
      <c r="W56" s="69"/>
      <c r="X56" s="69"/>
      <c r="Y56" s="69"/>
      <c r="Z56" s="69"/>
    </row>
    <row r="57" spans="2:26" s="70" customFormat="1" ht="52.5" customHeight="1">
      <c r="B57" s="4">
        <f t="shared" si="0"/>
        <v>43</v>
      </c>
      <c r="C57" s="8">
        <v>9</v>
      </c>
      <c r="D57" s="66" t="s">
        <v>8</v>
      </c>
      <c r="E57" s="66" t="s">
        <v>32</v>
      </c>
      <c r="F57" s="66" t="s">
        <v>62</v>
      </c>
      <c r="G57" s="66" t="s">
        <v>57</v>
      </c>
      <c r="H57" s="66" t="s">
        <v>44</v>
      </c>
      <c r="I57" s="66" t="s">
        <v>58</v>
      </c>
      <c r="J57" s="66" t="s">
        <v>66</v>
      </c>
      <c r="K57" s="39" t="s">
        <v>150</v>
      </c>
      <c r="L57" s="39" t="s">
        <v>81</v>
      </c>
      <c r="M57" s="39">
        <v>100</v>
      </c>
      <c r="N57" s="39">
        <v>100</v>
      </c>
      <c r="O57" s="39">
        <v>100</v>
      </c>
      <c r="P57" s="39">
        <v>100</v>
      </c>
      <c r="Q57" s="40">
        <v>3064.6</v>
      </c>
      <c r="R57" s="21">
        <v>3064.6</v>
      </c>
      <c r="S57" s="21">
        <v>0</v>
      </c>
      <c r="T57" s="21">
        <v>0</v>
      </c>
      <c r="U57" s="21">
        <v>0</v>
      </c>
      <c r="V57" s="69"/>
      <c r="W57" s="69"/>
      <c r="X57" s="69"/>
      <c r="Y57" s="69"/>
      <c r="Z57" s="69"/>
    </row>
    <row r="58" spans="2:21" ht="46.5" customHeight="1">
      <c r="B58" s="4">
        <f t="shared" si="0"/>
        <v>44</v>
      </c>
      <c r="C58" s="8">
        <v>9</v>
      </c>
      <c r="D58" s="66" t="s">
        <v>8</v>
      </c>
      <c r="E58" s="66" t="s">
        <v>32</v>
      </c>
      <c r="F58" s="66" t="s">
        <v>62</v>
      </c>
      <c r="G58" s="66" t="s">
        <v>57</v>
      </c>
      <c r="H58" s="66" t="s">
        <v>44</v>
      </c>
      <c r="I58" s="66" t="s">
        <v>111</v>
      </c>
      <c r="J58" s="66" t="s">
        <v>66</v>
      </c>
      <c r="K58" s="39" t="s">
        <v>151</v>
      </c>
      <c r="L58" s="39" t="s">
        <v>81</v>
      </c>
      <c r="M58" s="39">
        <v>100</v>
      </c>
      <c r="N58" s="39">
        <v>100</v>
      </c>
      <c r="O58" s="39">
        <v>100</v>
      </c>
      <c r="P58" s="39">
        <v>100</v>
      </c>
      <c r="Q58" s="40">
        <v>116.796</v>
      </c>
      <c r="R58" s="21">
        <v>116.796</v>
      </c>
      <c r="S58" s="22">
        <v>0</v>
      </c>
      <c r="T58" s="22">
        <v>0</v>
      </c>
      <c r="U58" s="22">
        <v>0</v>
      </c>
    </row>
    <row r="59" spans="2:21" ht="51.75" customHeight="1" hidden="1">
      <c r="B59" s="4">
        <f t="shared" si="0"/>
        <v>45</v>
      </c>
      <c r="C59" s="8">
        <v>9</v>
      </c>
      <c r="D59" s="66" t="s">
        <v>8</v>
      </c>
      <c r="E59" s="66" t="s">
        <v>32</v>
      </c>
      <c r="F59" s="66" t="s">
        <v>62</v>
      </c>
      <c r="G59" s="66" t="s">
        <v>57</v>
      </c>
      <c r="H59" s="66" t="s">
        <v>44</v>
      </c>
      <c r="I59" s="66" t="s">
        <v>112</v>
      </c>
      <c r="J59" s="66" t="s">
        <v>66</v>
      </c>
      <c r="K59" s="39" t="s">
        <v>113</v>
      </c>
      <c r="L59" s="39" t="s">
        <v>81</v>
      </c>
      <c r="M59" s="39">
        <v>100</v>
      </c>
      <c r="N59" s="39">
        <v>100</v>
      </c>
      <c r="O59" s="39">
        <v>100</v>
      </c>
      <c r="P59" s="39">
        <v>100</v>
      </c>
      <c r="Q59" s="40">
        <v>0</v>
      </c>
      <c r="R59" s="21">
        <v>0</v>
      </c>
      <c r="S59" s="22">
        <v>0</v>
      </c>
      <c r="T59" s="22">
        <v>0</v>
      </c>
      <c r="U59" s="22">
        <v>0</v>
      </c>
    </row>
    <row r="60" spans="2:21" ht="48" customHeight="1">
      <c r="B60" s="4">
        <v>45</v>
      </c>
      <c r="C60" s="8">
        <v>9</v>
      </c>
      <c r="D60" s="66" t="s">
        <v>8</v>
      </c>
      <c r="E60" s="66" t="s">
        <v>32</v>
      </c>
      <c r="F60" s="66" t="s">
        <v>62</v>
      </c>
      <c r="G60" s="66" t="s">
        <v>57</v>
      </c>
      <c r="H60" s="66" t="s">
        <v>44</v>
      </c>
      <c r="I60" s="66" t="s">
        <v>114</v>
      </c>
      <c r="J60" s="66" t="s">
        <v>66</v>
      </c>
      <c r="K60" s="39" t="s">
        <v>115</v>
      </c>
      <c r="L60" s="39" t="s">
        <v>81</v>
      </c>
      <c r="M60" s="39">
        <v>100</v>
      </c>
      <c r="N60" s="39">
        <v>100</v>
      </c>
      <c r="O60" s="39">
        <v>100</v>
      </c>
      <c r="P60" s="39">
        <v>100</v>
      </c>
      <c r="Q60" s="40">
        <v>7117.067</v>
      </c>
      <c r="R60" s="21">
        <v>7117.067</v>
      </c>
      <c r="S60" s="22">
        <v>4356.8</v>
      </c>
      <c r="T60" s="22">
        <v>5152.7</v>
      </c>
      <c r="U60" s="22">
        <v>5152.7</v>
      </c>
    </row>
    <row r="61" spans="2:21" ht="51.75" customHeight="1">
      <c r="B61" s="4">
        <f t="shared" si="0"/>
        <v>46</v>
      </c>
      <c r="C61" s="8">
        <v>9</v>
      </c>
      <c r="D61" s="66" t="s">
        <v>8</v>
      </c>
      <c r="E61" s="66" t="s">
        <v>32</v>
      </c>
      <c r="F61" s="66" t="s">
        <v>62</v>
      </c>
      <c r="G61" s="66" t="s">
        <v>57</v>
      </c>
      <c r="H61" s="66" t="s">
        <v>44</v>
      </c>
      <c r="I61" s="66" t="s">
        <v>140</v>
      </c>
      <c r="J61" s="66" t="s">
        <v>66</v>
      </c>
      <c r="K61" s="20" t="s">
        <v>141</v>
      </c>
      <c r="L61" s="39" t="s">
        <v>81</v>
      </c>
      <c r="M61" s="39">
        <v>100</v>
      </c>
      <c r="N61" s="39">
        <v>100</v>
      </c>
      <c r="O61" s="39">
        <v>100</v>
      </c>
      <c r="P61" s="39">
        <v>100</v>
      </c>
      <c r="Q61" s="40">
        <v>3437.17456</v>
      </c>
      <c r="R61" s="21">
        <v>3437.175</v>
      </c>
      <c r="S61" s="22">
        <v>7581.908</v>
      </c>
      <c r="T61" s="22">
        <v>7581.908</v>
      </c>
      <c r="U61" s="22">
        <v>7581.908</v>
      </c>
    </row>
    <row r="62" spans="2:21" ht="46.5" customHeight="1">
      <c r="B62" s="4">
        <f t="shared" si="0"/>
        <v>47</v>
      </c>
      <c r="C62" s="8">
        <v>9</v>
      </c>
      <c r="D62" s="66" t="s">
        <v>8</v>
      </c>
      <c r="E62" s="66" t="s">
        <v>32</v>
      </c>
      <c r="F62" s="66" t="s">
        <v>62</v>
      </c>
      <c r="G62" s="66" t="s">
        <v>57</v>
      </c>
      <c r="H62" s="66" t="s">
        <v>44</v>
      </c>
      <c r="I62" s="66" t="s">
        <v>152</v>
      </c>
      <c r="J62" s="66" t="s">
        <v>66</v>
      </c>
      <c r="K62" s="20" t="s">
        <v>153</v>
      </c>
      <c r="L62" s="39" t="s">
        <v>81</v>
      </c>
      <c r="M62" s="39">
        <v>100</v>
      </c>
      <c r="N62" s="39">
        <v>100</v>
      </c>
      <c r="O62" s="39">
        <v>100</v>
      </c>
      <c r="P62" s="39">
        <v>100</v>
      </c>
      <c r="Q62" s="40">
        <v>22.74</v>
      </c>
      <c r="R62" s="21">
        <v>45.49</v>
      </c>
      <c r="S62" s="22">
        <v>0</v>
      </c>
      <c r="T62" s="22">
        <v>0</v>
      </c>
      <c r="U62" s="22">
        <v>0</v>
      </c>
    </row>
    <row r="63" spans="2:21" ht="82.5" customHeight="1" hidden="1">
      <c r="B63" s="4">
        <f t="shared" si="0"/>
        <v>48</v>
      </c>
      <c r="C63" s="8">
        <v>9</v>
      </c>
      <c r="D63" s="66" t="s">
        <v>8</v>
      </c>
      <c r="E63" s="66" t="s">
        <v>32</v>
      </c>
      <c r="F63" s="66" t="s">
        <v>62</v>
      </c>
      <c r="G63" s="66" t="s">
        <v>57</v>
      </c>
      <c r="H63" s="66" t="s">
        <v>44</v>
      </c>
      <c r="I63" s="66" t="s">
        <v>116</v>
      </c>
      <c r="J63" s="66" t="s">
        <v>66</v>
      </c>
      <c r="K63" s="20" t="s">
        <v>117</v>
      </c>
      <c r="L63" s="39" t="s">
        <v>81</v>
      </c>
      <c r="M63" s="39">
        <v>100</v>
      </c>
      <c r="N63" s="39">
        <v>100</v>
      </c>
      <c r="O63" s="39">
        <v>100</v>
      </c>
      <c r="P63" s="39">
        <v>100</v>
      </c>
      <c r="Q63" s="40">
        <v>0</v>
      </c>
      <c r="R63" s="21">
        <v>0</v>
      </c>
      <c r="S63" s="22">
        <v>0</v>
      </c>
      <c r="T63" s="22">
        <v>0</v>
      </c>
      <c r="U63" s="22">
        <v>0</v>
      </c>
    </row>
    <row r="64" spans="2:26" s="70" customFormat="1" ht="28.5" customHeight="1">
      <c r="B64" s="4">
        <v>48</v>
      </c>
      <c r="C64" s="25">
        <v>9</v>
      </c>
      <c r="D64" s="34" t="s">
        <v>8</v>
      </c>
      <c r="E64" s="34" t="s">
        <v>79</v>
      </c>
      <c r="F64" s="34" t="s">
        <v>24</v>
      </c>
      <c r="G64" s="34" t="s">
        <v>23</v>
      </c>
      <c r="H64" s="34" t="s">
        <v>24</v>
      </c>
      <c r="I64" s="34" t="s">
        <v>25</v>
      </c>
      <c r="J64" s="34" t="s">
        <v>66</v>
      </c>
      <c r="K64" s="26" t="s">
        <v>77</v>
      </c>
      <c r="L64" s="38"/>
      <c r="M64" s="38"/>
      <c r="N64" s="38"/>
      <c r="O64" s="38"/>
      <c r="P64" s="38"/>
      <c r="Q64" s="42">
        <f>Q65</f>
        <v>95.563</v>
      </c>
      <c r="R64" s="24">
        <f>R65</f>
        <v>95.563</v>
      </c>
      <c r="S64" s="24">
        <f>S65</f>
        <v>181.601</v>
      </c>
      <c r="T64" s="24">
        <f>T65</f>
        <v>236.602</v>
      </c>
      <c r="U64" s="24">
        <f>U65</f>
        <v>415.385</v>
      </c>
      <c r="V64" s="69"/>
      <c r="W64" s="69"/>
      <c r="X64" s="69"/>
      <c r="Y64" s="69"/>
      <c r="Z64" s="69"/>
    </row>
    <row r="65" spans="2:26" s="70" customFormat="1" ht="35.25" customHeight="1">
      <c r="B65" s="4">
        <f t="shared" si="0"/>
        <v>49</v>
      </c>
      <c r="C65" s="25">
        <v>9</v>
      </c>
      <c r="D65" s="34" t="s">
        <v>8</v>
      </c>
      <c r="E65" s="34" t="s">
        <v>79</v>
      </c>
      <c r="F65" s="34" t="s">
        <v>35</v>
      </c>
      <c r="G65" s="34" t="s">
        <v>23</v>
      </c>
      <c r="H65" s="34" t="s">
        <v>44</v>
      </c>
      <c r="I65" s="34" t="s">
        <v>25</v>
      </c>
      <c r="J65" s="34" t="s">
        <v>66</v>
      </c>
      <c r="K65" s="26" t="s">
        <v>78</v>
      </c>
      <c r="L65" s="38"/>
      <c r="M65" s="38"/>
      <c r="N65" s="38"/>
      <c r="O65" s="38"/>
      <c r="P65" s="38"/>
      <c r="Q65" s="42">
        <f>Q66+Q67+Q68</f>
        <v>95.563</v>
      </c>
      <c r="R65" s="42">
        <f>R66+R67+R68</f>
        <v>95.563</v>
      </c>
      <c r="S65" s="42">
        <f>S66+S67+S68</f>
        <v>181.601</v>
      </c>
      <c r="T65" s="42">
        <f>T66+T67+T68+T69</f>
        <v>236.602</v>
      </c>
      <c r="U65" s="42">
        <f>U66+U67+U68+U69</f>
        <v>415.385</v>
      </c>
      <c r="V65" s="69"/>
      <c r="W65" s="69"/>
      <c r="X65" s="69"/>
      <c r="Y65" s="69"/>
      <c r="Z65" s="69"/>
    </row>
    <row r="66" spans="2:21" ht="66.75" customHeight="1">
      <c r="B66" s="4">
        <f t="shared" si="0"/>
        <v>50</v>
      </c>
      <c r="C66" s="8">
        <v>9</v>
      </c>
      <c r="D66" s="66" t="s">
        <v>8</v>
      </c>
      <c r="E66" s="66" t="s">
        <v>79</v>
      </c>
      <c r="F66" s="66" t="s">
        <v>35</v>
      </c>
      <c r="G66" s="66" t="s">
        <v>120</v>
      </c>
      <c r="H66" s="66" t="s">
        <v>44</v>
      </c>
      <c r="I66" s="66" t="s">
        <v>119</v>
      </c>
      <c r="J66" s="66" t="s">
        <v>66</v>
      </c>
      <c r="K66" s="20" t="s">
        <v>118</v>
      </c>
      <c r="L66" s="39" t="s">
        <v>81</v>
      </c>
      <c r="M66" s="39">
        <v>100</v>
      </c>
      <c r="N66" s="39">
        <v>100</v>
      </c>
      <c r="O66" s="39">
        <v>100</v>
      </c>
      <c r="P66" s="39">
        <v>100</v>
      </c>
      <c r="Q66" s="40">
        <v>95.563</v>
      </c>
      <c r="R66" s="21">
        <v>95.563</v>
      </c>
      <c r="S66" s="22">
        <v>181.601</v>
      </c>
      <c r="T66" s="22">
        <v>181.601</v>
      </c>
      <c r="U66" s="22">
        <v>181.601</v>
      </c>
    </row>
    <row r="67" spans="2:21" ht="82.5" customHeight="1" hidden="1">
      <c r="B67" s="4">
        <f t="shared" si="0"/>
        <v>51</v>
      </c>
      <c r="C67" s="8">
        <v>9</v>
      </c>
      <c r="D67" s="66" t="s">
        <v>8</v>
      </c>
      <c r="E67" s="66" t="s">
        <v>79</v>
      </c>
      <c r="F67" s="66" t="s">
        <v>35</v>
      </c>
      <c r="G67" s="66" t="s">
        <v>120</v>
      </c>
      <c r="H67" s="66" t="s">
        <v>44</v>
      </c>
      <c r="I67" s="66" t="s">
        <v>105</v>
      </c>
      <c r="J67" s="66"/>
      <c r="K67" s="20" t="s">
        <v>121</v>
      </c>
      <c r="L67" s="39" t="s">
        <v>81</v>
      </c>
      <c r="M67" s="39">
        <v>100</v>
      </c>
      <c r="N67" s="39">
        <v>100</v>
      </c>
      <c r="O67" s="39">
        <v>100</v>
      </c>
      <c r="P67" s="39">
        <v>100</v>
      </c>
      <c r="Q67" s="40">
        <v>0</v>
      </c>
      <c r="R67" s="21">
        <v>0</v>
      </c>
      <c r="S67" s="22">
        <v>0</v>
      </c>
      <c r="T67" s="22">
        <v>0</v>
      </c>
      <c r="U67" s="22">
        <v>0</v>
      </c>
    </row>
    <row r="68" spans="2:21" ht="99" customHeight="1" hidden="1">
      <c r="B68" s="4">
        <f t="shared" si="0"/>
        <v>52</v>
      </c>
      <c r="C68" s="8">
        <v>9</v>
      </c>
      <c r="D68" s="66" t="s">
        <v>8</v>
      </c>
      <c r="E68" s="66" t="s">
        <v>79</v>
      </c>
      <c r="F68" s="66" t="s">
        <v>35</v>
      </c>
      <c r="G68" s="66" t="s">
        <v>34</v>
      </c>
      <c r="H68" s="66" t="s">
        <v>44</v>
      </c>
      <c r="I68" s="66" t="s">
        <v>105</v>
      </c>
      <c r="J68" s="66"/>
      <c r="K68" s="20" t="s">
        <v>122</v>
      </c>
      <c r="L68" s="39" t="s">
        <v>81</v>
      </c>
      <c r="M68" s="39">
        <v>100</v>
      </c>
      <c r="N68" s="39">
        <v>100</v>
      </c>
      <c r="O68" s="39">
        <v>100</v>
      </c>
      <c r="P68" s="39">
        <v>100</v>
      </c>
      <c r="Q68" s="40">
        <v>0</v>
      </c>
      <c r="R68" s="21">
        <v>0</v>
      </c>
      <c r="S68" s="22">
        <v>0</v>
      </c>
      <c r="T68" s="22">
        <v>0</v>
      </c>
      <c r="U68" s="22">
        <v>0</v>
      </c>
    </row>
    <row r="69" spans="2:21" ht="30" customHeight="1">
      <c r="B69" s="4">
        <v>51</v>
      </c>
      <c r="C69" s="8">
        <v>9</v>
      </c>
      <c r="D69" s="66" t="s">
        <v>8</v>
      </c>
      <c r="E69" s="66" t="s">
        <v>79</v>
      </c>
      <c r="F69" s="66" t="s">
        <v>35</v>
      </c>
      <c r="G69" s="66" t="s">
        <v>34</v>
      </c>
      <c r="H69" s="66" t="s">
        <v>44</v>
      </c>
      <c r="I69" s="66" t="s">
        <v>25</v>
      </c>
      <c r="J69" s="66" t="s">
        <v>66</v>
      </c>
      <c r="K69" s="20" t="s">
        <v>78</v>
      </c>
      <c r="L69" s="39" t="s">
        <v>81</v>
      </c>
      <c r="M69" s="39"/>
      <c r="N69" s="39"/>
      <c r="O69" s="39"/>
      <c r="P69" s="39"/>
      <c r="Q69" s="40">
        <v>0</v>
      </c>
      <c r="R69" s="21">
        <v>0</v>
      </c>
      <c r="S69" s="22">
        <v>0</v>
      </c>
      <c r="T69" s="22">
        <v>55.001</v>
      </c>
      <c r="U69" s="22">
        <v>233.784</v>
      </c>
    </row>
    <row r="70" spans="2:26" s="70" customFormat="1" ht="47.25" customHeight="1">
      <c r="B70" s="4">
        <f t="shared" si="0"/>
        <v>52</v>
      </c>
      <c r="C70" s="25">
        <v>0</v>
      </c>
      <c r="D70" s="34" t="s">
        <v>8</v>
      </c>
      <c r="E70" s="34" t="s">
        <v>156</v>
      </c>
      <c r="F70" s="34" t="s">
        <v>24</v>
      </c>
      <c r="G70" s="34" t="s">
        <v>23</v>
      </c>
      <c r="H70" s="34" t="s">
        <v>24</v>
      </c>
      <c r="I70" s="34" t="s">
        <v>25</v>
      </c>
      <c r="J70" s="34" t="s">
        <v>23</v>
      </c>
      <c r="K70" s="26" t="s">
        <v>157</v>
      </c>
      <c r="L70" s="38"/>
      <c r="M70" s="38"/>
      <c r="N70" s="38"/>
      <c r="O70" s="38"/>
      <c r="P70" s="38"/>
      <c r="Q70" s="42">
        <f aca="true" t="shared" si="1" ref="Q70:U71">Q71</f>
        <v>-6243.086</v>
      </c>
      <c r="R70" s="42">
        <f t="shared" si="1"/>
        <v>-6243.086</v>
      </c>
      <c r="S70" s="42">
        <f t="shared" si="1"/>
        <v>0</v>
      </c>
      <c r="T70" s="42">
        <f t="shared" si="1"/>
        <v>0</v>
      </c>
      <c r="U70" s="42">
        <f t="shared" si="1"/>
        <v>0</v>
      </c>
      <c r="V70" s="69"/>
      <c r="W70" s="69"/>
      <c r="X70" s="69"/>
      <c r="Y70" s="69"/>
      <c r="Z70" s="69"/>
    </row>
    <row r="71" spans="2:26" s="70" customFormat="1" ht="60" customHeight="1">
      <c r="B71" s="4">
        <f t="shared" si="0"/>
        <v>53</v>
      </c>
      <c r="C71" s="25">
        <v>9</v>
      </c>
      <c r="D71" s="34" t="s">
        <v>8</v>
      </c>
      <c r="E71" s="34" t="s">
        <v>156</v>
      </c>
      <c r="F71" s="34" t="s">
        <v>24</v>
      </c>
      <c r="G71" s="34" t="s">
        <v>23</v>
      </c>
      <c r="H71" s="34" t="s">
        <v>44</v>
      </c>
      <c r="I71" s="34" t="s">
        <v>25</v>
      </c>
      <c r="J71" s="34" t="s">
        <v>66</v>
      </c>
      <c r="K71" s="26" t="s">
        <v>158</v>
      </c>
      <c r="L71" s="38"/>
      <c r="M71" s="38"/>
      <c r="N71" s="38"/>
      <c r="O71" s="38"/>
      <c r="P71" s="38"/>
      <c r="Q71" s="42">
        <f t="shared" si="1"/>
        <v>-6243.086</v>
      </c>
      <c r="R71" s="42">
        <f t="shared" si="1"/>
        <v>-6243.086</v>
      </c>
      <c r="S71" s="42">
        <f t="shared" si="1"/>
        <v>0</v>
      </c>
      <c r="T71" s="42">
        <f t="shared" si="1"/>
        <v>0</v>
      </c>
      <c r="U71" s="42">
        <f t="shared" si="1"/>
        <v>0</v>
      </c>
      <c r="V71" s="69"/>
      <c r="W71" s="69"/>
      <c r="X71" s="69"/>
      <c r="Y71" s="69"/>
      <c r="Z71" s="69"/>
    </row>
    <row r="72" spans="2:21" ht="49.5" customHeight="1">
      <c r="B72" s="4">
        <f t="shared" si="0"/>
        <v>54</v>
      </c>
      <c r="C72" s="8">
        <v>9</v>
      </c>
      <c r="D72" s="66" t="s">
        <v>8</v>
      </c>
      <c r="E72" s="66" t="s">
        <v>156</v>
      </c>
      <c r="F72" s="66" t="s">
        <v>160</v>
      </c>
      <c r="G72" s="66" t="s">
        <v>31</v>
      </c>
      <c r="H72" s="66" t="s">
        <v>44</v>
      </c>
      <c r="I72" s="66" t="s">
        <v>25</v>
      </c>
      <c r="J72" s="66" t="s">
        <v>66</v>
      </c>
      <c r="K72" s="39" t="s">
        <v>159</v>
      </c>
      <c r="L72" s="39" t="s">
        <v>81</v>
      </c>
      <c r="M72" s="39">
        <v>100</v>
      </c>
      <c r="N72" s="39">
        <v>100</v>
      </c>
      <c r="O72" s="39">
        <v>100</v>
      </c>
      <c r="P72" s="39">
        <v>100</v>
      </c>
      <c r="Q72" s="40">
        <v>-6243.086</v>
      </c>
      <c r="R72" s="21">
        <v>-6243.086</v>
      </c>
      <c r="S72" s="22">
        <v>0</v>
      </c>
      <c r="T72" s="22">
        <v>0</v>
      </c>
      <c r="U72" s="22">
        <v>0</v>
      </c>
    </row>
    <row r="73" spans="2:26" ht="35.25" customHeight="1">
      <c r="B73" s="114" t="s">
        <v>63</v>
      </c>
      <c r="C73" s="114"/>
      <c r="D73" s="114"/>
      <c r="E73" s="114"/>
      <c r="F73" s="114"/>
      <c r="G73" s="114"/>
      <c r="H73" s="114"/>
      <c r="I73" s="114"/>
      <c r="J73" s="114"/>
      <c r="K73" s="114"/>
      <c r="L73" s="43"/>
      <c r="M73" s="43"/>
      <c r="N73" s="43"/>
      <c r="O73" s="43"/>
      <c r="P73" s="43"/>
      <c r="Q73" s="32">
        <f>Q9+Q35</f>
        <v>147547.74740000002</v>
      </c>
      <c r="R73" s="32">
        <f>R9+R35</f>
        <v>385253.9803800001</v>
      </c>
      <c r="S73" s="32">
        <f>S9+S35</f>
        <v>88899.901</v>
      </c>
      <c r="T73" s="32">
        <f>T9+T35</f>
        <v>83330.787</v>
      </c>
      <c r="U73" s="32">
        <f>U9+U35</f>
        <v>87725.57</v>
      </c>
      <c r="V73" s="73"/>
      <c r="W73" s="52"/>
      <c r="X73" s="52"/>
      <c r="Y73" s="52"/>
      <c r="Z73" s="52"/>
    </row>
    <row r="74" spans="17:21" ht="15">
      <c r="Q74" s="75"/>
      <c r="R74" s="75"/>
      <c r="S74" s="75"/>
      <c r="T74" s="75"/>
      <c r="U74" s="75"/>
    </row>
    <row r="75" spans="2:26" ht="52.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73"/>
      <c r="W75" s="52"/>
      <c r="X75" s="52"/>
      <c r="Y75" s="52"/>
      <c r="Z75" s="52"/>
    </row>
    <row r="76" spans="11:26" ht="15.75">
      <c r="K76" s="76"/>
      <c r="L76" s="76"/>
      <c r="M76" s="76"/>
      <c r="N76" s="76"/>
      <c r="O76" s="76"/>
      <c r="P76" s="76"/>
      <c r="Q76" s="77"/>
      <c r="V76" s="73"/>
      <c r="W76" s="52"/>
      <c r="X76" s="52"/>
      <c r="Y76" s="52"/>
      <c r="Z76" s="52"/>
    </row>
    <row r="77" spans="22:26" ht="15">
      <c r="V77" s="73"/>
      <c r="W77" s="52"/>
      <c r="X77" s="52"/>
      <c r="Y77" s="52"/>
      <c r="Z77" s="52"/>
    </row>
    <row r="79" spans="22:26" ht="15">
      <c r="V79" s="73"/>
      <c r="W79" s="52"/>
      <c r="X79" s="52"/>
      <c r="Y79" s="52"/>
      <c r="Z79" s="52"/>
    </row>
  </sheetData>
  <sheetProtection/>
  <mergeCells count="19">
    <mergeCell ref="M5:P6"/>
    <mergeCell ref="S5:U5"/>
    <mergeCell ref="S6:S7"/>
    <mergeCell ref="T6:T7"/>
    <mergeCell ref="U6:U7"/>
    <mergeCell ref="B75:U75"/>
    <mergeCell ref="Q5:Q7"/>
    <mergeCell ref="R5:R7"/>
    <mergeCell ref="B73:K73"/>
    <mergeCell ref="B3:U3"/>
    <mergeCell ref="B4:S4"/>
    <mergeCell ref="T4:U4"/>
    <mergeCell ref="C5:J5"/>
    <mergeCell ref="C6:C7"/>
    <mergeCell ref="D6:H6"/>
    <mergeCell ref="I6:J6"/>
    <mergeCell ref="B5:B7"/>
    <mergeCell ref="K5:K7"/>
    <mergeCell ref="L5:L7"/>
  </mergeCells>
  <printOptions horizontalCentered="1"/>
  <pageMargins left="0" right="0" top="0" bottom="0" header="0" footer="0"/>
  <pageSetup fitToHeight="0" fitToWidth="1" horizontalDpi="600" verticalDpi="600" orientation="landscape" paperSize="9" scale="60" r:id="rId1"/>
  <rowBreaks count="1" manualBreakCount="1">
    <brk id="73" max="2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Гуркова Галина Васильевна</cp:lastModifiedBy>
  <cp:lastPrinted>2023-11-14T09:18:57Z</cp:lastPrinted>
  <dcterms:created xsi:type="dcterms:W3CDTF">2012-10-11T11:27:54Z</dcterms:created>
  <dcterms:modified xsi:type="dcterms:W3CDTF">2023-11-14T09:44:37Z</dcterms:modified>
  <cp:category/>
  <cp:version/>
  <cp:contentType/>
  <cp:contentStatus/>
</cp:coreProperties>
</file>